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5" yWindow="0" windowWidth="14250" windowHeight="12165" tabRatio="875"/>
  </bookViews>
  <sheets>
    <sheet name="прил. 2" sheetId="21" r:id="rId1"/>
    <sheet name="прил. 3" sheetId="14" r:id="rId2"/>
    <sheet name="прил. 4" sheetId="15" r:id="rId3"/>
    <sheet name="прил. 5" sheetId="9" r:id="rId4"/>
    <sheet name="прил. 6" sheetId="18" r:id="rId5"/>
  </sheets>
  <definedNames>
    <definedName name="_xlnm.Print_Titles" localSheetId="0">'прил. 2'!$6:$9</definedName>
    <definedName name="_xlnm.Print_Area" localSheetId="1">'прил. 3'!$A$1:$M$37</definedName>
    <definedName name="_xlnm.Print_Area" localSheetId="2">'прил. 4'!$A$1:$F$23</definedName>
  </definedNames>
  <calcPr calcId="144525"/>
</workbook>
</file>

<file path=xl/calcChain.xml><?xml version="1.0" encoding="utf-8"?>
<calcChain xmlns="http://schemas.openxmlformats.org/spreadsheetml/2006/main">
  <c r="H16" i="21" l="1"/>
  <c r="H21" i="21"/>
  <c r="H23" i="21"/>
  <c r="H24" i="21"/>
  <c r="H25" i="21"/>
  <c r="H26" i="21"/>
  <c r="H27" i="21"/>
  <c r="H28" i="21"/>
  <c r="H29" i="21"/>
  <c r="H30" i="21"/>
  <c r="H32" i="21"/>
  <c r="H33" i="21"/>
  <c r="H35" i="21"/>
  <c r="H38" i="21"/>
  <c r="H43" i="21"/>
  <c r="H50" i="21"/>
  <c r="H51" i="21"/>
  <c r="H53" i="21"/>
  <c r="H54" i="21"/>
  <c r="H55" i="21"/>
  <c r="H56" i="21"/>
  <c r="H57" i="21"/>
  <c r="H58" i="21"/>
  <c r="H59" i="21"/>
  <c r="H69" i="21"/>
  <c r="H70" i="21"/>
  <c r="H72" i="21"/>
  <c r="H73" i="21"/>
  <c r="H77" i="21"/>
  <c r="H81" i="21"/>
  <c r="H82" i="21"/>
  <c r="H101" i="21"/>
  <c r="H105" i="21"/>
  <c r="H106" i="21"/>
  <c r="H108" i="21"/>
  <c r="H109" i="21"/>
  <c r="H115" i="21"/>
  <c r="H116" i="21"/>
  <c r="H118" i="21"/>
  <c r="H123" i="21"/>
  <c r="H125" i="21"/>
  <c r="H130" i="21"/>
  <c r="H131" i="21"/>
  <c r="H133" i="21"/>
  <c r="H135" i="21"/>
  <c r="H136" i="21"/>
  <c r="H137" i="21"/>
  <c r="H138" i="21"/>
  <c r="H140" i="21"/>
  <c r="H143" i="21"/>
  <c r="H144" i="21"/>
  <c r="H149" i="21"/>
  <c r="H156" i="21"/>
  <c r="H157" i="21"/>
  <c r="C20" i="15" l="1"/>
  <c r="D20" i="15"/>
  <c r="E20" i="15"/>
  <c r="F20" i="15"/>
  <c r="B20" i="15"/>
  <c r="C34" i="14"/>
  <c r="D34" i="14"/>
  <c r="E34" i="14"/>
  <c r="F34" i="14"/>
  <c r="G34" i="14"/>
  <c r="H34" i="14"/>
  <c r="I34" i="14"/>
  <c r="J34" i="14"/>
  <c r="K34" i="14"/>
  <c r="L34" i="14"/>
  <c r="M34" i="14"/>
  <c r="B34" i="14"/>
  <c r="B25" i="14"/>
  <c r="M125" i="21" l="1"/>
  <c r="M101" i="21" l="1"/>
  <c r="N26" i="21"/>
  <c r="N12" i="21" s="1"/>
  <c r="N10" i="21" s="1"/>
  <c r="M12" i="21"/>
  <c r="M10" i="21" s="1"/>
  <c r="M26" i="21"/>
  <c r="N32" i="21"/>
  <c r="M32" i="21"/>
  <c r="G105" i="21"/>
  <c r="G12" i="21"/>
  <c r="G10" i="21" s="1"/>
  <c r="G26" i="21"/>
  <c r="C125" i="21" l="1"/>
  <c r="C10" i="21"/>
  <c r="C26" i="21"/>
  <c r="F125" i="21" l="1"/>
  <c r="F115" i="21"/>
  <c r="F112" i="21"/>
  <c r="F108" i="21"/>
  <c r="F105" i="21"/>
  <c r="F101" i="21" s="1"/>
  <c r="F102" i="21"/>
  <c r="F92" i="21"/>
  <c r="F82" i="21"/>
  <c r="F77" i="21"/>
  <c r="F72" i="21"/>
  <c r="F69" i="21"/>
  <c r="F66" i="21"/>
  <c r="F63" i="21"/>
  <c r="F60" i="21"/>
  <c r="F57" i="21"/>
  <c r="F53" i="21"/>
  <c r="F46" i="21" s="1"/>
  <c r="F48" i="21"/>
  <c r="F32" i="21"/>
  <c r="F30" i="21" s="1"/>
  <c r="F26" i="21"/>
  <c r="F12" i="21" s="1"/>
  <c r="F10" i="21" s="1"/>
  <c r="E69" i="21"/>
  <c r="F44" i="21" l="1"/>
  <c r="F158" i="21" s="1"/>
  <c r="E10" i="21"/>
  <c r="E32" i="21"/>
  <c r="E30" i="21" s="1"/>
  <c r="D30" i="21"/>
  <c r="E12" i="21"/>
  <c r="D12" i="21"/>
  <c r="H12" i="21" s="1"/>
  <c r="E26" i="21"/>
  <c r="D26" i="21"/>
  <c r="D10" i="21" l="1"/>
  <c r="H10" i="21" s="1"/>
  <c r="D102" i="21"/>
  <c r="E102" i="21"/>
  <c r="G102" i="21"/>
  <c r="I102" i="21"/>
  <c r="J102" i="21"/>
  <c r="K102" i="21"/>
  <c r="L102" i="21"/>
  <c r="M102" i="21"/>
  <c r="N102" i="21"/>
  <c r="D105" i="21"/>
  <c r="E105" i="21"/>
  <c r="I105" i="21"/>
  <c r="J105" i="21"/>
  <c r="K105" i="21"/>
  <c r="L105" i="21"/>
  <c r="M105" i="21"/>
  <c r="N105" i="21"/>
  <c r="D108" i="21"/>
  <c r="E108" i="21"/>
  <c r="G108" i="21"/>
  <c r="I108" i="21"/>
  <c r="J108" i="21"/>
  <c r="K108" i="21"/>
  <c r="L108" i="21"/>
  <c r="M108" i="21"/>
  <c r="N108" i="21"/>
  <c r="D112" i="21"/>
  <c r="E112" i="21"/>
  <c r="G112" i="21"/>
  <c r="I112" i="21"/>
  <c r="J112" i="21"/>
  <c r="K112" i="21"/>
  <c r="L112" i="21"/>
  <c r="M112" i="21"/>
  <c r="N112" i="21"/>
  <c r="D115" i="21"/>
  <c r="E115" i="21"/>
  <c r="G115" i="21"/>
  <c r="I115" i="21"/>
  <c r="J115" i="21"/>
  <c r="K115" i="21"/>
  <c r="L115" i="21"/>
  <c r="M115" i="21"/>
  <c r="N115" i="21"/>
  <c r="D125" i="21"/>
  <c r="E125" i="21"/>
  <c r="G125" i="21"/>
  <c r="I125" i="21"/>
  <c r="J125" i="21"/>
  <c r="K125" i="21"/>
  <c r="L125" i="21"/>
  <c r="N125" i="21"/>
  <c r="N101" i="21" s="1"/>
  <c r="D82" i="21"/>
  <c r="E82" i="21"/>
  <c r="G82" i="21"/>
  <c r="I82" i="21"/>
  <c r="J82" i="21"/>
  <c r="K82" i="21"/>
  <c r="L82" i="21"/>
  <c r="M82" i="21"/>
  <c r="N82" i="21"/>
  <c r="C77" i="21"/>
  <c r="D48" i="21"/>
  <c r="E48" i="21"/>
  <c r="G48" i="21"/>
  <c r="H48" i="21" s="1"/>
  <c r="I48" i="21"/>
  <c r="J48" i="21"/>
  <c r="K48" i="21"/>
  <c r="L48" i="21"/>
  <c r="M48" i="21"/>
  <c r="N48" i="21"/>
  <c r="D53" i="21"/>
  <c r="E53" i="21"/>
  <c r="G53" i="21"/>
  <c r="I53" i="21"/>
  <c r="J53" i="21"/>
  <c r="K53" i="21"/>
  <c r="L53" i="21"/>
  <c r="M53" i="21"/>
  <c r="N53" i="21"/>
  <c r="D57" i="21"/>
  <c r="E57" i="21"/>
  <c r="G57" i="21"/>
  <c r="I57" i="21"/>
  <c r="J57" i="21"/>
  <c r="K57" i="21"/>
  <c r="L57" i="21"/>
  <c r="M57" i="21"/>
  <c r="N57" i="21"/>
  <c r="D60" i="21"/>
  <c r="G60" i="21"/>
  <c r="I60" i="21"/>
  <c r="J60" i="21"/>
  <c r="K60" i="21"/>
  <c r="L60" i="21"/>
  <c r="M60" i="21"/>
  <c r="N60" i="21"/>
  <c r="D63" i="21"/>
  <c r="E63" i="21"/>
  <c r="G63" i="21"/>
  <c r="I63" i="21"/>
  <c r="J63" i="21"/>
  <c r="K63" i="21"/>
  <c r="L63" i="21"/>
  <c r="M63" i="21"/>
  <c r="N63" i="21"/>
  <c r="D66" i="21"/>
  <c r="E66" i="21"/>
  <c r="G66" i="21"/>
  <c r="I66" i="21"/>
  <c r="J66" i="21"/>
  <c r="K66" i="21"/>
  <c r="L66" i="21"/>
  <c r="M66" i="21"/>
  <c r="N66" i="21"/>
  <c r="D69" i="21"/>
  <c r="G69" i="21"/>
  <c r="I69" i="21"/>
  <c r="J69" i="21"/>
  <c r="K69" i="21"/>
  <c r="L69" i="21"/>
  <c r="M69" i="21"/>
  <c r="N69" i="21"/>
  <c r="D72" i="21"/>
  <c r="E72" i="21"/>
  <c r="G72" i="21"/>
  <c r="I72" i="21"/>
  <c r="J72" i="21"/>
  <c r="K72" i="21"/>
  <c r="L72" i="21"/>
  <c r="M72" i="21"/>
  <c r="N72" i="21"/>
  <c r="C72" i="21"/>
  <c r="C53" i="21"/>
  <c r="J30" i="21"/>
  <c r="K30" i="21"/>
  <c r="L30" i="21"/>
  <c r="M30" i="21"/>
  <c r="N30" i="21"/>
  <c r="C115" i="21"/>
  <c r="C112" i="21"/>
  <c r="C108" i="21"/>
  <c r="C105" i="21"/>
  <c r="C101" i="21" s="1"/>
  <c r="C102" i="21"/>
  <c r="I92" i="21"/>
  <c r="G92" i="21"/>
  <c r="E92" i="21"/>
  <c r="D92" i="21"/>
  <c r="C92" i="21"/>
  <c r="E77" i="21"/>
  <c r="C69" i="21"/>
  <c r="C66" i="21"/>
  <c r="C63" i="21"/>
  <c r="C60" i="21"/>
  <c r="C57" i="21"/>
  <c r="C48" i="21"/>
  <c r="I32" i="21"/>
  <c r="I30" i="21" s="1"/>
  <c r="G32" i="21"/>
  <c r="D32" i="21"/>
  <c r="C32" i="21"/>
  <c r="I101" i="21" l="1"/>
  <c r="E101" i="21"/>
  <c r="D101" i="21"/>
  <c r="L101" i="21"/>
  <c r="J101" i="21"/>
  <c r="K101" i="21"/>
  <c r="G101" i="21"/>
  <c r="I46" i="21"/>
  <c r="M46" i="21"/>
  <c r="M44" i="21" s="1"/>
  <c r="M158" i="21" s="1"/>
  <c r="E46" i="21"/>
  <c r="N46" i="21"/>
  <c r="J46" i="21"/>
  <c r="K46" i="21"/>
  <c r="K44" i="21" s="1"/>
  <c r="G46" i="21"/>
  <c r="H46" i="21" s="1"/>
  <c r="L46" i="21"/>
  <c r="L44" i="21" s="1"/>
  <c r="D46" i="21"/>
  <c r="C46" i="21"/>
  <c r="C30" i="21"/>
  <c r="G30" i="21"/>
  <c r="G77" i="21"/>
  <c r="C82" i="21"/>
  <c r="D77" i="21"/>
  <c r="I77" i="21"/>
  <c r="J44" i="21" l="1"/>
  <c r="J158" i="21" s="1"/>
  <c r="N44" i="21"/>
  <c r="N158" i="21" s="1"/>
  <c r="I44" i="21"/>
  <c r="I158" i="21" s="1"/>
  <c r="E44" i="21"/>
  <c r="E158" i="21" s="1"/>
  <c r="G44" i="21"/>
  <c r="D44" i="21"/>
  <c r="D158" i="21" s="1"/>
  <c r="C44" i="21"/>
  <c r="C158" i="21" s="1"/>
  <c r="G45" i="18"/>
  <c r="F45" i="18"/>
  <c r="F33" i="18" s="1"/>
  <c r="E45" i="18"/>
  <c r="G33" i="18"/>
  <c r="E33" i="18"/>
  <c r="G24" i="18"/>
  <c r="F24" i="18"/>
  <c r="E24" i="18"/>
  <c r="G16" i="18"/>
  <c r="F16" i="18"/>
  <c r="E16" i="18"/>
  <c r="D45" i="18"/>
  <c r="D33" i="18" s="1"/>
  <c r="D13" i="18" s="1"/>
  <c r="C45" i="18"/>
  <c r="C33" i="18" s="1"/>
  <c r="D24" i="18"/>
  <c r="C24" i="18"/>
  <c r="D16" i="18"/>
  <c r="C16" i="18"/>
  <c r="G158" i="21" l="1"/>
  <c r="H44" i="21"/>
  <c r="C13" i="18"/>
  <c r="G13" i="18"/>
  <c r="E13" i="18"/>
  <c r="F13" i="18"/>
</calcChain>
</file>

<file path=xl/sharedStrings.xml><?xml version="1.0" encoding="utf-8"?>
<sst xmlns="http://schemas.openxmlformats.org/spreadsheetml/2006/main" count="480" uniqueCount="366">
  <si>
    <t>тыс. рублей</t>
  </si>
  <si>
    <t>ИТОГО</t>
  </si>
  <si>
    <t>Наименование показателя</t>
  </si>
  <si>
    <t>№ п/п</t>
  </si>
  <si>
    <t>1</t>
  </si>
  <si>
    <t>…</t>
  </si>
  <si>
    <t>2</t>
  </si>
  <si>
    <t>ВСЕГО</t>
  </si>
  <si>
    <t>Наименование получателя</t>
  </si>
  <si>
    <t>Цель предоставления субсидии</t>
  </si>
  <si>
    <t>(тыс. рублей)</t>
  </si>
  <si>
    <t>в том числе:</t>
  </si>
  <si>
    <t>Наименование направлений расходов (объектов)</t>
  </si>
  <si>
    <t xml:space="preserve">Всего </t>
  </si>
  <si>
    <t>Капитальный ремонт</t>
  </si>
  <si>
    <t>Капитальное строительство</t>
  </si>
  <si>
    <t>Приобретение оборудования</t>
  </si>
  <si>
    <t>Иные расходы</t>
  </si>
  <si>
    <t xml:space="preserve">Годовой план на 1 число
 (текущего месяца) </t>
  </si>
  <si>
    <t xml:space="preserve">  </t>
  </si>
  <si>
    <t xml:space="preserve">      </t>
  </si>
  <si>
    <t>из них:</t>
  </si>
  <si>
    <t>2.1.</t>
  </si>
  <si>
    <t>2.2.</t>
  </si>
  <si>
    <t>2.3.</t>
  </si>
  <si>
    <t>2.4.</t>
  </si>
  <si>
    <t xml:space="preserve">    </t>
  </si>
  <si>
    <t>в том числе</t>
  </si>
  <si>
    <t xml:space="preserve">(без учета целевых межбюджетных трансфертов из других бюджетов бюджетной системы)   </t>
  </si>
  <si>
    <t>Наименование показателей</t>
  </si>
  <si>
    <t xml:space="preserve">Годовой план на 1 число
 (текущего месяца)* </t>
  </si>
  <si>
    <t xml:space="preserve">           </t>
  </si>
  <si>
    <t>Предусмотрено в бюджете в текущем году</t>
  </si>
  <si>
    <t>Проект на очередной финансовый год</t>
  </si>
  <si>
    <t>Проект на 
1-й год планового периода</t>
  </si>
  <si>
    <t>Проект на 
2-й год планового периода</t>
  </si>
  <si>
    <t>Ожидаемое исполнение в текущем году*</t>
  </si>
  <si>
    <t>Проект на 1-ый год планового периода</t>
  </si>
  <si>
    <t>Проект на 2-ой год планового периода</t>
  </si>
  <si>
    <t>Расходы бюджета муниципального образования на дорожное хозяйство</t>
  </si>
  <si>
    <t>Наименование муниципального образования: ________________________________</t>
  </si>
  <si>
    <t>Фактическое исполнение за отчетный год</t>
  </si>
  <si>
    <t>Годовой план на __.__.20__ (текущего финансового года)</t>
  </si>
  <si>
    <t>X</t>
  </si>
  <si>
    <t>Остатки средств дорожного фонда, сложившиеся по состоянию на 1 января (без учета субсидий и иных межбюджетных трансфертов)</t>
  </si>
  <si>
    <t>Межбюджетные трансферты</t>
  </si>
  <si>
    <t>субсидии областного бюджета</t>
  </si>
  <si>
    <t>иные межбюджетные трансферты из областного бюджета</t>
  </si>
  <si>
    <t>иные межбюджетные трансферты из местного бюджета (за счет собственных средств местного бюджета)</t>
  </si>
  <si>
    <t>2.5.</t>
  </si>
  <si>
    <t xml:space="preserve">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t>
  </si>
  <si>
    <t xml:space="preserve">Собственные средства местного бюджета </t>
  </si>
  <si>
    <t>3.1.</t>
  </si>
  <si>
    <t>акцизы на нефтепродукты</t>
  </si>
  <si>
    <t>3.2.</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</si>
  <si>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</si>
  <si>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3.3.</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</si>
  <si>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t>
  </si>
  <si>
    <t>3.4.</t>
  </si>
  <si>
    <t xml:space="preserve">поступления  сумм в возмещение вреда, причиняемого автомобильным дорогам  транспортными средствами, осуществляющим перевозки тяжеловесных и  (или) крупногабаритных грузов  </t>
  </si>
  <si>
    <t>3.5.</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</si>
  <si>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</si>
  <si>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3.6.</t>
  </si>
  <si>
    <t>Доходы от предоставления на платной основе парковок (парковочных мест), расположенных на автомобильных дорогах общего пользования и местах внеуличной дорожной сети</t>
  </si>
  <si>
    <t xml:space="preserve">Собственные средства местного бюджета, не отраженные 
в пункте 3 </t>
  </si>
  <si>
    <t>4.1.</t>
  </si>
  <si>
    <t>налог на доходы физических лиц</t>
  </si>
  <si>
    <t>4.2.</t>
  </si>
  <si>
    <t xml:space="preserve">единый налог на вмененный доход для отдельных видов деятельности </t>
  </si>
  <si>
    <t>4.3.</t>
  </si>
  <si>
    <t>единый сельскохозяйственный налог</t>
  </si>
  <si>
    <t>4.4.</t>
  </si>
  <si>
    <t>налог, взимаемый в связи с применением патентной системы налогообложения</t>
  </si>
  <si>
    <t>4.5.</t>
  </si>
  <si>
    <t>земельный налог с организаций</t>
  </si>
  <si>
    <t>4.6.</t>
  </si>
  <si>
    <t>земельный налог с физических лиц</t>
  </si>
  <si>
    <t>4.7.</t>
  </si>
  <si>
    <t>налог на имущество физических лиц</t>
  </si>
  <si>
    <t>4.8.</t>
  </si>
  <si>
    <t>государственная пошлина, не отраженная в пункте 3.2</t>
  </si>
  <si>
    <t>4.9.</t>
  </si>
  <si>
    <t>доходы от использования имущества</t>
  </si>
  <si>
    <t>4.10.</t>
  </si>
  <si>
    <t>доходы от продажи материальных и нематериальных активов</t>
  </si>
  <si>
    <t>4.11.</t>
  </si>
  <si>
    <t>прочие неналоговые доходы (расшифровать)</t>
  </si>
  <si>
    <t>4.11.1.</t>
  </si>
  <si>
    <t>прочие денежные взыскания (штрафы) за правонарушения в области дорожного движения</t>
  </si>
  <si>
    <t>4.11.2.</t>
  </si>
  <si>
    <t>4.11.3.</t>
  </si>
  <si>
    <t>4.11.4.</t>
  </si>
  <si>
    <t>4.11.5.</t>
  </si>
  <si>
    <t>4.11.6.</t>
  </si>
  <si>
    <t>4.11.7.</t>
  </si>
  <si>
    <t>4.11.8.</t>
  </si>
  <si>
    <t>Остатки средств дорожного фонда, сложившиеся на конец отчетного периода (без учета субсидий и иных межбюджетных трансфертов)</t>
  </si>
  <si>
    <t xml:space="preserve">   Доходы, всего </t>
  </si>
  <si>
    <t xml:space="preserve">   в том числе:</t>
  </si>
  <si>
    <t xml:space="preserve">   Налоговые и неналоговые доходы, всего:</t>
  </si>
  <si>
    <t xml:space="preserve">   Справочно:оценка</t>
  </si>
  <si>
    <t xml:space="preserve">   Отклонение от оценки</t>
  </si>
  <si>
    <t xml:space="preserve">   Дотации всего, в том числе:</t>
  </si>
  <si>
    <t xml:space="preserve">  2.1.</t>
  </si>
  <si>
    <t xml:space="preserve">   Дотации на выравнивание бюджетной обеспеченности   муниципальных районов и городских округов</t>
  </si>
  <si>
    <t xml:space="preserve">  2.2.</t>
  </si>
  <si>
    <t xml:space="preserve">   Дотации на выравнивание бюджетной обеспеченности поселений</t>
  </si>
  <si>
    <t xml:space="preserve">  2.2.1.</t>
  </si>
  <si>
    <t xml:space="preserve">  2.2.2.</t>
  </si>
  <si>
    <t xml:space="preserve">   за счет собственных средств муниципальных районов</t>
  </si>
  <si>
    <t xml:space="preserve">  2.3.</t>
  </si>
  <si>
    <t xml:space="preserve">   Дотации на поддержку мер по обеспечению сбалансированности местных бюджетов / иные МБТ (для поселений)</t>
  </si>
  <si>
    <t xml:space="preserve">  2.4.</t>
  </si>
  <si>
    <t xml:space="preserve">   Прочие дотации, в том числе гранты</t>
  </si>
  <si>
    <t xml:space="preserve">   Нецелевые остатки средств бюджетов на начало периода</t>
  </si>
  <si>
    <t>из них средства дорожного фонда</t>
  </si>
  <si>
    <t xml:space="preserve">   Возврат бюджетных кредитов от поселений</t>
  </si>
  <si>
    <t xml:space="preserve">   Получение бюджетных кредитов </t>
  </si>
  <si>
    <t xml:space="preserve">   Получение  кредитов кредитных организаций</t>
  </si>
  <si>
    <t xml:space="preserve">   Иные нецелевые ресурсы </t>
  </si>
  <si>
    <t xml:space="preserve">   Расходы, всего</t>
  </si>
  <si>
    <t xml:space="preserve">    в том числе</t>
  </si>
  <si>
    <t xml:space="preserve">  1.1.</t>
  </si>
  <si>
    <t xml:space="preserve">   Заработная плата с начислениями, всего</t>
  </si>
  <si>
    <t xml:space="preserve">   в том числе работникам:</t>
  </si>
  <si>
    <t xml:space="preserve">  1.1.1.</t>
  </si>
  <si>
    <t xml:space="preserve">    - аппарата управления </t>
  </si>
  <si>
    <t xml:space="preserve">  1.1.2.</t>
  </si>
  <si>
    <t xml:space="preserve">    - бюджетных и автономных учреждений </t>
  </si>
  <si>
    <t xml:space="preserve">  1.1.3.</t>
  </si>
  <si>
    <t xml:space="preserve">    - казенных учреждений</t>
  </si>
  <si>
    <t xml:space="preserve">  1.2.</t>
  </si>
  <si>
    <t xml:space="preserve">   Коммунальные услуги, ВСЕГО:</t>
  </si>
  <si>
    <t xml:space="preserve">  1.2.1.</t>
  </si>
  <si>
    <t xml:space="preserve">    - коммунальные услуги (в том числе уличное освещение)</t>
  </si>
  <si>
    <t>1.2.1.1.</t>
  </si>
  <si>
    <t>из них уличное освещение</t>
  </si>
  <si>
    <t xml:space="preserve">  1.2.2.</t>
  </si>
  <si>
    <t xml:space="preserve">    - бюджетные и автономные учреждения</t>
  </si>
  <si>
    <t xml:space="preserve">  1.3.</t>
  </si>
  <si>
    <t xml:space="preserve">   Услуги связи, ВСЕГО:</t>
  </si>
  <si>
    <t xml:space="preserve">  1.3.1.</t>
  </si>
  <si>
    <t xml:space="preserve">    - услуги связи</t>
  </si>
  <si>
    <t xml:space="preserve">  1.3.2.</t>
  </si>
  <si>
    <t xml:space="preserve">  1.4.</t>
  </si>
  <si>
    <t xml:space="preserve">   Питание, ВСЕГО:</t>
  </si>
  <si>
    <t xml:space="preserve">  1.4.1.</t>
  </si>
  <si>
    <t xml:space="preserve">    - питание </t>
  </si>
  <si>
    <t xml:space="preserve">  1.4.2.</t>
  </si>
  <si>
    <t xml:space="preserve">  1.5.</t>
  </si>
  <si>
    <t xml:space="preserve">   Медикаменты, ВСЕГО:</t>
  </si>
  <si>
    <t xml:space="preserve">  1.5.1.</t>
  </si>
  <si>
    <t xml:space="preserve">    - медикаменты</t>
  </si>
  <si>
    <t xml:space="preserve">  1.5.2.</t>
  </si>
  <si>
    <t xml:space="preserve">  1.6.</t>
  </si>
  <si>
    <t xml:space="preserve">   Котельное и печное отопление, ВСЕГО:</t>
  </si>
  <si>
    <t xml:space="preserve">  1.6.1.</t>
  </si>
  <si>
    <t xml:space="preserve">    - котельное и печное отопление</t>
  </si>
  <si>
    <t xml:space="preserve">  1.6.2.</t>
  </si>
  <si>
    <t xml:space="preserve">  1.7.</t>
  </si>
  <si>
    <t xml:space="preserve">   Горюче-смазочные материалы, ВСЕГО:</t>
  </si>
  <si>
    <t xml:space="preserve">  1.7.1.</t>
  </si>
  <si>
    <t xml:space="preserve">    - горюче-смазочные материалы</t>
  </si>
  <si>
    <t xml:space="preserve">  1.7.2.</t>
  </si>
  <si>
    <t xml:space="preserve">  1.8.</t>
  </si>
  <si>
    <t xml:space="preserve">   Социальное обеспечение населения, ВСЕГО:</t>
  </si>
  <si>
    <t xml:space="preserve">  1.8.1.</t>
  </si>
  <si>
    <t xml:space="preserve">    - доплаты к пенсиям муниципальных служащих</t>
  </si>
  <si>
    <t xml:space="preserve">  1.8.2.</t>
  </si>
  <si>
    <t xml:space="preserve">    - социальное обеспечение населения</t>
  </si>
  <si>
    <t xml:space="preserve">  1.8.3.</t>
  </si>
  <si>
    <t xml:space="preserve">    - выплаты адресной социальной помощи</t>
  </si>
  <si>
    <t xml:space="preserve">  1.9.</t>
  </si>
  <si>
    <t xml:space="preserve">    Расходы на обслуживание муниципального долга</t>
  </si>
  <si>
    <t xml:space="preserve">   Расходы на софинансирование областных субсидий всего, в том числе:</t>
  </si>
  <si>
    <t xml:space="preserve">   Капитальный ремонт, ВСЕГО:</t>
  </si>
  <si>
    <t xml:space="preserve">   Приобретение оборудования, ВСЕГО:</t>
  </si>
  <si>
    <t xml:space="preserve">   Капитальные расходы (без учета расходов на софинансирование областных субсидий) всего, в том числе:</t>
  </si>
  <si>
    <t xml:space="preserve">  3.1.</t>
  </si>
  <si>
    <t xml:space="preserve">  3.1.1.</t>
  </si>
  <si>
    <t xml:space="preserve">  3.2.</t>
  </si>
  <si>
    <t xml:space="preserve">  3.2.1.</t>
  </si>
  <si>
    <t xml:space="preserve">  3.3.</t>
  </si>
  <si>
    <t xml:space="preserve">   Строительство и реконструкция, ВСЕГО:</t>
  </si>
  <si>
    <t xml:space="preserve">  3.3.1.</t>
  </si>
  <si>
    <t xml:space="preserve">  3.4.</t>
  </si>
  <si>
    <t xml:space="preserve">   Расходы на  проектно-сметную документацию на капитальный ремонт, строительство и реконструкцию, ВСЕГО:</t>
  </si>
  <si>
    <t xml:space="preserve">  3.4.1.</t>
  </si>
  <si>
    <t>Расходы на комплектование книжных фондов библиотек, ВСЕГО</t>
  </si>
  <si>
    <t xml:space="preserve">   Расходы за счет средств дорожного фонда всего, в том числе:</t>
  </si>
  <si>
    <t xml:space="preserve">   Иные расходы всего, в том числе:</t>
  </si>
  <si>
    <t xml:space="preserve">  5.1.</t>
  </si>
  <si>
    <t xml:space="preserve">   Текущий ремонт, ВСЕГО:</t>
  </si>
  <si>
    <t xml:space="preserve">  5.1.1.</t>
  </si>
  <si>
    <t xml:space="preserve">    - текущий ремонт</t>
  </si>
  <si>
    <t xml:space="preserve">  5.1.2.</t>
  </si>
  <si>
    <t xml:space="preserve">  5.2.</t>
  </si>
  <si>
    <t xml:space="preserve">   Благоустройство территорий муниципальных образований, ВСЕГО:</t>
  </si>
  <si>
    <t xml:space="preserve">  5.2.1.</t>
  </si>
  <si>
    <t xml:space="preserve">    - благоустройство территорий муниципальных образований</t>
  </si>
  <si>
    <t xml:space="preserve">  5.2.2.</t>
  </si>
  <si>
    <t xml:space="preserve">  5.3.</t>
  </si>
  <si>
    <t xml:space="preserve">   Уплата налогов и сборов, ВСЕГО:</t>
  </si>
  <si>
    <t xml:space="preserve">  5.3.1.</t>
  </si>
  <si>
    <t xml:space="preserve">    - уплата налогов и сборов</t>
  </si>
  <si>
    <t xml:space="preserve">  5.3.2.</t>
  </si>
  <si>
    <t xml:space="preserve">  5.4.</t>
  </si>
  <si>
    <t xml:space="preserve">   Проведение выборов</t>
  </si>
  <si>
    <t xml:space="preserve">  5.5.</t>
  </si>
  <si>
    <t xml:space="preserve">   Исполнение судебных актов по искам, ВСЕГО:</t>
  </si>
  <si>
    <t xml:space="preserve">  5.5.1.</t>
  </si>
  <si>
    <t xml:space="preserve">    - исполнение судебных актов по искам</t>
  </si>
  <si>
    <t xml:space="preserve">  5.5.2.</t>
  </si>
  <si>
    <t xml:space="preserve">  5.6.</t>
  </si>
  <si>
    <t xml:space="preserve">   Прочие выплаты работникам, ВСЕГО:</t>
  </si>
  <si>
    <t xml:space="preserve">  5.6.1.</t>
  </si>
  <si>
    <t xml:space="preserve">    - прочие выплаты работникам</t>
  </si>
  <si>
    <t xml:space="preserve">  5.6.2.</t>
  </si>
  <si>
    <t xml:space="preserve">    - работникам бюджетных и автономных учреждений</t>
  </si>
  <si>
    <t xml:space="preserve">   Расходы на предоставление финансовой поддержки поселениям за счет собственных средств</t>
  </si>
  <si>
    <t xml:space="preserve">  5.8.</t>
  </si>
  <si>
    <t xml:space="preserve">   Резервный фонд</t>
  </si>
  <si>
    <t xml:space="preserve">  5.9.</t>
  </si>
  <si>
    <t xml:space="preserve">   Возврат бюджетных кредитов</t>
  </si>
  <si>
    <t xml:space="preserve">  5.10.</t>
  </si>
  <si>
    <t xml:space="preserve">   Представление бюджетных кредитов поселениям</t>
  </si>
  <si>
    <t xml:space="preserve">  5.11.</t>
  </si>
  <si>
    <t xml:space="preserve">   Возврат кредитов кредитных организаций</t>
  </si>
  <si>
    <t xml:space="preserve">  5.12.</t>
  </si>
  <si>
    <t xml:space="preserve">  5.12.1</t>
  </si>
  <si>
    <t xml:space="preserve">  5.13.</t>
  </si>
  <si>
    <t xml:space="preserve">   Прочие: </t>
  </si>
  <si>
    <t>5.13.1.</t>
  </si>
  <si>
    <t xml:space="preserve">   Единовременное пособие за полные годы стажа при увольнении на пенсию</t>
  </si>
  <si>
    <t>5.13.2.</t>
  </si>
  <si>
    <t xml:space="preserve">   Мероприятия по гражданской обороне (закупка и организация хранения запасов материально-технических, продовольственных, медицинских и иных средств в целях гражданской обороны в случае возникновения опасности при ведении военных действий)</t>
  </si>
  <si>
    <t>5.13.3.</t>
  </si>
  <si>
    <t xml:space="preserve">   Техническое обслуживание помещения</t>
  </si>
  <si>
    <t>5.13.4.</t>
  </si>
  <si>
    <t xml:space="preserve">   Транспортные услуги</t>
  </si>
  <si>
    <t>5.13.5.</t>
  </si>
  <si>
    <t xml:space="preserve">   Установка, ремонт и обслуживание оргтехники, оборудования, инвентаря, изготовление ЭЦП </t>
  </si>
  <si>
    <t>5.13.6.</t>
  </si>
  <si>
    <t xml:space="preserve">   Техническое обслуживание автомобилей</t>
  </si>
  <si>
    <t>5.13.7</t>
  </si>
  <si>
    <t xml:space="preserve">   Подписка на периодические печатные издания</t>
  </si>
  <si>
    <t>5.13.8.</t>
  </si>
  <si>
    <t xml:space="preserve">   Информационно-консультативные услуги</t>
  </si>
  <si>
    <t>5.13.9.</t>
  </si>
  <si>
    <t xml:space="preserve">   Приобретение лицензионного программного обеспечения</t>
  </si>
  <si>
    <t>5.13.10.</t>
  </si>
  <si>
    <t xml:space="preserve">   Страхование автотранспорта и услуги ОСАГО</t>
  </si>
  <si>
    <t>5.13.11.</t>
  </si>
  <si>
    <t xml:space="preserve">   Повышение квалификации, обучение сотрудников</t>
  </si>
  <si>
    <t>5.13.12.</t>
  </si>
  <si>
    <t xml:space="preserve">   Медицинский осмотр работников </t>
  </si>
  <si>
    <t>5.13.13.</t>
  </si>
  <si>
    <t xml:space="preserve">   Канцелярские товары, хозяйственные товары</t>
  </si>
  <si>
    <t>5.13.14.</t>
  </si>
  <si>
    <t xml:space="preserve">   Запчасти для служебного автотранспорта (ремонт)</t>
  </si>
  <si>
    <t>5.13.15.</t>
  </si>
  <si>
    <t xml:space="preserve">   Землеустроительные работы, рыночная оценка, изготовление технического паспорта на объекты муниципальной собственности </t>
  </si>
  <si>
    <t>5.13.16.</t>
  </si>
  <si>
    <t xml:space="preserve">   Взнос в "Ростовский областной фонд содействия капитальному ремонту" на капитальный ремонт многоквартирных домов </t>
  </si>
  <si>
    <t>5.13.17.</t>
  </si>
  <si>
    <t xml:space="preserve">   Вывоз ТБО</t>
  </si>
  <si>
    <t>5.13.18.</t>
  </si>
  <si>
    <t xml:space="preserve">   Антитеррористические мероприятия </t>
  </si>
  <si>
    <t>5.13.19.</t>
  </si>
  <si>
    <t xml:space="preserve">   Противопожарные мероприятия </t>
  </si>
  <si>
    <t>5.13.20.</t>
  </si>
  <si>
    <t xml:space="preserve">   Аттестация рабочих мест</t>
  </si>
  <si>
    <t>5.13.21.</t>
  </si>
  <si>
    <t xml:space="preserve">   Аренда помещений </t>
  </si>
  <si>
    <t>5.13.22.</t>
  </si>
  <si>
    <t xml:space="preserve">   Проведение праздничных и досуговых мероприятий</t>
  </si>
  <si>
    <t>5.13.23.</t>
  </si>
  <si>
    <t xml:space="preserve">   Приобретение строительных материалов </t>
  </si>
  <si>
    <t>5.13.24.</t>
  </si>
  <si>
    <t xml:space="preserve">   Взнос в ассоциацию муниципальных образований</t>
  </si>
  <si>
    <t>5.13.25.</t>
  </si>
  <si>
    <t>5.13.26.</t>
  </si>
  <si>
    <t xml:space="preserve">   Мероприятия в области массового спорта и физической культуры</t>
  </si>
  <si>
    <t>5.13.27.</t>
  </si>
  <si>
    <t xml:space="preserve">   Предоставление субсидии управляющим организациям, ТСЖ, ЖСК, жилищным или иным специализированным потребительским кооперативам на проведение капитального ремонта внутриквартальных проездов, тротуаров, дворовых территорий, являющихся общим имуществом собственников помещений в многоквартирных домах</t>
  </si>
  <si>
    <t>5.13.28.</t>
  </si>
  <si>
    <t xml:space="preserve">   Оплата проезда детей в целях организации и обеспечения отдыха и оздоровления детей в каникулярное время </t>
  </si>
  <si>
    <t>5.13.29.</t>
  </si>
  <si>
    <t xml:space="preserve">   Разработка проектно-сметной документации </t>
  </si>
  <si>
    <t>5.13.30.</t>
  </si>
  <si>
    <t xml:space="preserve">   Проведение энергоаудита и работ по обязательному энергетическому обследованию</t>
  </si>
  <si>
    <t>5.13.31.</t>
  </si>
  <si>
    <t xml:space="preserve">   Иные расходы </t>
  </si>
  <si>
    <t>5.13.32.</t>
  </si>
  <si>
    <t xml:space="preserve">   Прочие расходы бюджетных и автономных учреждений</t>
  </si>
  <si>
    <t xml:space="preserve">   Дефицит, профицит </t>
  </si>
  <si>
    <t xml:space="preserve">Фактическое исполнение за отчетный год </t>
  </si>
  <si>
    <t xml:space="preserve">Фактическое исполнение на 1 число 
текущего месяца) </t>
  </si>
  <si>
    <t>Ожидаемое исполнение за год</t>
  </si>
  <si>
    <t xml:space="preserve">   Первоочередные социально значимые расходы, всего</t>
  </si>
  <si>
    <t xml:space="preserve">иные межбюджетные трансферты предоставляемые бюджету района за счет остатка средств дорожного фонда поселений на 01.01.20__ </t>
  </si>
  <si>
    <r>
      <rPr>
        <b/>
        <sz val="11"/>
        <color theme="1"/>
        <rFont val="Times New Roman"/>
        <family val="1"/>
        <charset val="204"/>
      </rPr>
      <t>Справочно:</t>
    </r>
    <r>
      <rPr>
        <sz val="11"/>
        <color theme="1"/>
        <rFont val="Times New Roman"/>
        <family val="1"/>
        <charset val="204"/>
      </rPr>
      <t xml:space="preserve"> объем дорожного фонда в соответствии с решением о бюджете на 20__ год (в уточненной редакции)</t>
    </r>
  </si>
  <si>
    <t xml:space="preserve">   Cсубсидии средствам массовой информации на возмещение части затрат на производство, выпуск и реализацию периодических печатных изданий (газет)</t>
  </si>
  <si>
    <t>*Примечание: показатели местного бюджета должны соответствовать аналогичным показателям приложения 1.2 "Оценка ожидаемого исполнения бюджета муниципального образования"</t>
  </si>
  <si>
    <t>Транспортный налог</t>
  </si>
  <si>
    <t>Единый налог на вмененный доход</t>
  </si>
  <si>
    <t>Единый сельскохозяйственный налог</t>
  </si>
  <si>
    <t xml:space="preserve">Налог, взимаемый в связи с применением патентной системы налогообложения </t>
  </si>
  <si>
    <t>Налог на имущество физических лиц</t>
  </si>
  <si>
    <t>Земельный налог</t>
  </si>
  <si>
    <t>Государственная пошлина</t>
  </si>
  <si>
    <t>Доходы от уплаты акцизов на нефтепродукты</t>
  </si>
  <si>
    <t xml:space="preserve">
</t>
  </si>
  <si>
    <t>Налог, взимаемый в связи с применением упрощенной системы налогообложения</t>
  </si>
  <si>
    <t>Налог на доходы физических лиц</t>
  </si>
  <si>
    <t>из них</t>
  </si>
  <si>
    <t>Неналоговые доходы (расшифровать)</t>
  </si>
  <si>
    <t>Потребность местного бюджета на очередной финансовый год</t>
  </si>
  <si>
    <t>Пояснения в случае отклонения более чем на 5% (+/-)</t>
  </si>
  <si>
    <t xml:space="preserve">Пояснения причин отклонения, а также информация о предполагаемых мерах по обеспечению в полном объеме  первоочередных  расходов </t>
  </si>
  <si>
    <t>11</t>
  </si>
  <si>
    <t>из них гранты</t>
  </si>
  <si>
    <t>из них бюджетные и автономные учреждения</t>
  </si>
  <si>
    <t>5.7.</t>
  </si>
  <si>
    <t>РАСХОДЫ 
НА ДОРОЖНОЕ ХОЗЯЙСТВО (ДОРОЖНЫЙ ФОНД) - 
 раздел, подраздел 0409</t>
  </si>
  <si>
    <t>ИСТОЧНИКИ 
ФОРМИРОВАНИЯ ДОРОЖНОГО ФОНДА 
(сумма строк 1, 2, 3, 4)</t>
  </si>
  <si>
    <t>транспортный налог</t>
  </si>
  <si>
    <t>3.7.</t>
  </si>
  <si>
    <r>
      <t xml:space="preserve">Справочно: </t>
    </r>
    <r>
      <rPr>
        <sz val="11"/>
        <color theme="1"/>
        <rFont val="Times New Roman"/>
        <family val="1"/>
        <charset val="204"/>
      </rPr>
      <t>норматив отчисления в соответствии с решением о дорожном фонде, решением Собрания  депутатов муниципального района об установлении единого норматива отчислений в бюджеты поселений, %</t>
    </r>
  </si>
  <si>
    <r>
      <rPr>
        <b/>
        <sz val="11"/>
        <rFont val="Times New Roman"/>
        <family val="1"/>
        <charset val="204"/>
      </rPr>
      <t xml:space="preserve">Справочно: </t>
    </r>
    <r>
      <rPr>
        <sz val="11"/>
        <rFont val="Times New Roman"/>
        <family val="1"/>
        <charset val="204"/>
      </rPr>
      <t xml:space="preserve">
на софинансирование областных субсидий</t>
    </r>
  </si>
  <si>
    <t>за счет собственных средств местного бюджета</t>
  </si>
  <si>
    <t>Отклонение от проекта на очередной финансовый год</t>
  </si>
  <si>
    <t xml:space="preserve">   Иные межбюджетные трансферты передаваемые бюджетам муниципальных образований  (кроме дорожной деятельности), всего </t>
  </si>
  <si>
    <t xml:space="preserve">   из них на осуществление части полномочий по решению вопросов местного значения в соответствии с заключенными соглашениями  (кроме дорожной деятельности)</t>
  </si>
  <si>
    <t>…..</t>
  </si>
  <si>
    <t xml:space="preserve">  за счет субвенции областного бюджета</t>
  </si>
  <si>
    <t xml:space="preserve">   Капитальный ремонт</t>
  </si>
  <si>
    <t xml:space="preserve">   Капитальное строительство</t>
  </si>
  <si>
    <t xml:space="preserve">   Приобретение оборудования</t>
  </si>
  <si>
    <t xml:space="preserve">   Иные расходы</t>
  </si>
  <si>
    <t xml:space="preserve">   Строительство и реконструкция</t>
  </si>
  <si>
    <t xml:space="preserve">   Ремонт и содержание дорог</t>
  </si>
  <si>
    <t xml:space="preserve">   Разработка проектно-сметной документации на капитальный ремонт, строительство и реконструкцию</t>
  </si>
  <si>
    <t>в том числе за счет средств:</t>
  </si>
  <si>
    <t>федераль-ного бюджета</t>
  </si>
  <si>
    <t>областного бюджета</t>
  </si>
  <si>
    <t>местного бюджета</t>
  </si>
  <si>
    <t xml:space="preserve">  средства дорожного фонда,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t>
  </si>
  <si>
    <t>4.5.1.</t>
  </si>
  <si>
    <t>Приложение № 2
к Порядку рассмотрения  проектов местных бюджетов на соответствие требованиям бюджетного законодательства Российской Федерации</t>
  </si>
  <si>
    <t xml:space="preserve">Приложение № 6
к Порядку рассмотрения  проектов местных бюджетов на соответствие требованиям бюджетного законодательства Российской Федерации </t>
  </si>
  <si>
    <t xml:space="preserve">Приложение № 5
к Порядку рассмотрения проектов местных бюджетов на соответствие требованиям бюджетного законодательства Российской Федерации  </t>
  </si>
  <si>
    <t>Приложение № 4
к Порядку рассмотрения  проектов местных бюджетов на соответствие требованиям бюджетного законодательства Российской Федерации</t>
  </si>
  <si>
    <t xml:space="preserve">Приложение № 3
к Порядку рассмотрения проектов местных бюджетов на соответствие требованиям бюджетного законодательства Российской Федерации </t>
  </si>
  <si>
    <t>(городское поселение)</t>
  </si>
  <si>
    <t xml:space="preserve">Сведения о расходах на софинансирование субсидий из областного бюджета, иных межбюджетных трансфертов за счет субсидий из областного бюджета местным бюджетам для софинансирования расходных обязательств, возникающих при выполнении полномочий органов местного самоуправления по вопросам местного значения </t>
  </si>
  <si>
    <t>Субсидии юридическим лицам, предоставляемые за счет средств бюджета муниципального образования Цимлянского района</t>
  </si>
  <si>
    <t xml:space="preserve">Оценка ожидаемого исполнения бюджета Калининского сельского поселения на 01.10.2024 года  </t>
  </si>
  <si>
    <t>Текущий 2024 год</t>
  </si>
  <si>
    <t>Доходы от оказания платных услуг и компенсации затрат государства</t>
  </si>
  <si>
    <t>Штрафы, санкции, возмещение ущерба</t>
  </si>
  <si>
    <t>Инициативные платежи, зачисляемые в бюджеты сельских поселений при осуществлении закупки на выполнение подрядных работ по строительству объекта</t>
  </si>
  <si>
    <t>Темп роста к плану текущего 2024 года, в %</t>
  </si>
  <si>
    <t>Исполнитель Ольга Юрьевна Комленко. Тел 8 (86391) 46- 3-35</t>
  </si>
  <si>
    <t xml:space="preserve">Расшифровка капитальных расходов за счет собственных средств местного бюджета (без учета расходов на софинансирование иных межбюджтеных трансфертов за счет областных субсидий)
на 2024-2027 годы
</t>
  </si>
  <si>
    <t>Благоустройства территории (устройство площадки для занятий спортом в круглогодичном формате, месторасположение: Ростовская область, Цимлянский район, Калининское сельское поселение, хутор Антонов, кадастровый номер земельного участка 61:41:0060405:229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</si>
</sst>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00_р_._-;\-* #,##0.00_р_._-;_-* &quot;-&quot;??_р_._-;_-@_-"/>
    <numFmt numFmtId="165" formatCode="#,##0.0"/>
    <numFmt numFmtId="166" formatCode="0.0"/>
    <numFmt numFmtId="167" formatCode="_-* #,##0.0_р_._-;\-* #,##0.0_р_._-;_-* &quot;-&quot;?_р_._-;_-@_-"/>
  </numFmts>
  <fonts count="36" x14ac:knownFonts="1">
    <font>
      <sz val="10"/>
      <name val="Arial"/>
      <charset val="204"/>
    </font>
    <font>
      <sz val="10"/>
      <name val="Arial"/>
      <family val="2"/>
      <charset val="204"/>
    </font>
    <font>
      <b/>
      <sz val="12"/>
      <name val="Times New Roman"/>
      <family val="1"/>
      <charset val="204"/>
    </font>
    <font>
      <b/>
      <sz val="8"/>
      <name val="Times New Roman"/>
      <family val="1"/>
      <charset val="204"/>
    </font>
    <font>
      <b/>
      <sz val="1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1"/>
      <color rgb="FF000000"/>
      <name val="Times New Roman"/>
      <family val="1"/>
      <charset val="204"/>
    </font>
    <font>
      <sz val="12"/>
      <name val="Times New Roman"/>
      <family val="1"/>
      <charset val="204"/>
    </font>
    <font>
      <b/>
      <sz val="14"/>
      <name val="Times New Roman"/>
      <family val="1"/>
      <charset val="204"/>
    </font>
    <font>
      <i/>
      <sz val="10"/>
      <color rgb="FF000000"/>
      <name val="Times New Roman"/>
      <family val="1"/>
      <charset val="204"/>
    </font>
    <font>
      <i/>
      <sz val="11"/>
      <name val="Times New Roman"/>
      <family val="1"/>
      <charset val="204"/>
    </font>
    <font>
      <sz val="10"/>
      <name val="Times New Roman"/>
      <family val="1"/>
      <charset val="204"/>
    </font>
    <font>
      <sz val="14"/>
      <name val="Times New Roman"/>
      <family val="1"/>
      <charset val="204"/>
    </font>
    <font>
      <sz val="14"/>
      <name val="Arial Cyr"/>
      <family val="2"/>
      <charset val="204"/>
    </font>
    <font>
      <b/>
      <i/>
      <sz val="12"/>
      <name val="Times New Roman"/>
      <family val="1"/>
      <charset val="204"/>
    </font>
    <font>
      <i/>
      <sz val="14"/>
      <name val="Arial Cyr"/>
      <family val="2"/>
      <charset val="204"/>
    </font>
    <font>
      <u/>
      <sz val="14"/>
      <name val="Arial Cyr"/>
      <family val="2"/>
      <charset val="204"/>
    </font>
    <font>
      <u/>
      <sz val="10"/>
      <name val="Arial Cyr"/>
      <family val="2"/>
      <charset val="204"/>
    </font>
    <font>
      <sz val="11"/>
      <color theme="1"/>
      <name val="Times New Roman"/>
      <family val="1"/>
      <charset val="204"/>
    </font>
    <font>
      <i/>
      <sz val="12"/>
      <name val="Times New Roman"/>
      <family val="1"/>
      <charset val="204"/>
    </font>
    <font>
      <b/>
      <sz val="11"/>
      <color theme="1"/>
      <name val="Times New Roman"/>
      <family val="1"/>
      <charset val="204"/>
    </font>
    <font>
      <sz val="8"/>
      <name val="Arial"/>
      <family val="2"/>
      <charset val="204"/>
    </font>
    <font>
      <sz val="12"/>
      <color theme="1"/>
      <name val="Times New Roman"/>
      <family val="1"/>
      <charset val="204"/>
    </font>
    <font>
      <b/>
      <sz val="12"/>
      <color theme="1"/>
      <name val="Times New Roman"/>
      <family val="1"/>
      <charset val="204"/>
    </font>
    <font>
      <sz val="8"/>
      <name val="Times New Roman"/>
      <family val="1"/>
      <charset val="204"/>
    </font>
    <font>
      <sz val="9"/>
      <color theme="1"/>
      <name val="Times New Roman"/>
      <family val="1"/>
      <charset val="204"/>
    </font>
    <font>
      <sz val="10"/>
      <color theme="1"/>
      <name val="Times New Roman"/>
      <family val="1"/>
      <charset val="204"/>
    </font>
    <font>
      <b/>
      <sz val="16"/>
      <name val="Times New Roman"/>
      <family val="1"/>
      <charset val="204"/>
    </font>
    <font>
      <b/>
      <sz val="14"/>
      <color theme="1"/>
      <name val="Times New Roman"/>
      <family val="1"/>
      <charset val="204"/>
    </font>
    <font>
      <sz val="8"/>
      <color theme="1"/>
      <name val="Times New Roman"/>
      <family val="1"/>
      <charset val="204"/>
    </font>
    <font>
      <i/>
      <sz val="10"/>
      <name val="Times New Roman"/>
      <family val="1"/>
      <charset val="204"/>
    </font>
    <font>
      <sz val="11"/>
      <name val="Times New Roman"/>
      <family val="1"/>
      <charset val="204"/>
    </font>
    <font>
      <b/>
      <sz val="11"/>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94">
    <xf numFmtId="0" fontId="0" fillId="0" borderId="0" xfId="0"/>
    <xf numFmtId="0" fontId="0" fillId="0" borderId="0" xfId="0" applyFill="1"/>
    <xf numFmtId="0" fontId="7" fillId="0" borderId="1" xfId="0" applyFont="1" applyFill="1" applyBorder="1"/>
    <xf numFmtId="0" fontId="6" fillId="0" borderId="0" xfId="0" applyFont="1" applyFill="1" applyBorder="1"/>
    <xf numFmtId="0" fontId="7" fillId="0" borderId="0" xfId="0" applyFont="1" applyFill="1" applyBorder="1"/>
    <xf numFmtId="0" fontId="5" fillId="0" borderId="1" xfId="0" applyFont="1" applyFill="1" applyBorder="1"/>
    <xf numFmtId="0" fontId="9" fillId="0" borderId="0" xfId="0" applyFont="1" applyFill="1"/>
    <xf numFmtId="166" fontId="9" fillId="0" borderId="0" xfId="0" applyNumberFormat="1" applyFont="1" applyFill="1"/>
    <xf numFmtId="0" fontId="9" fillId="0" borderId="0" xfId="0" applyFont="1" applyFill="1" applyBorder="1"/>
    <xf numFmtId="166" fontId="9" fillId="0" borderId="0" xfId="0" applyNumberFormat="1" applyFont="1" applyFill="1" applyBorder="1"/>
    <xf numFmtId="0" fontId="0" fillId="0" borderId="0" xfId="0" applyFill="1" applyBorder="1"/>
    <xf numFmtId="166" fontId="9" fillId="0" borderId="0" xfId="0" applyNumberFormat="1" applyFont="1" applyFill="1" applyBorder="1" applyAlignment="1">
      <alignment horizontal="right"/>
    </xf>
    <xf numFmtId="0" fontId="15" fillId="0" borderId="0" xfId="0" applyFont="1" applyFill="1"/>
    <xf numFmtId="0" fontId="2" fillId="0" borderId="1" xfId="0" applyFont="1" applyFill="1" applyBorder="1" applyAlignment="1">
      <alignment horizontal="left" vertical="center"/>
    </xf>
    <xf numFmtId="165" fontId="2" fillId="0" borderId="1" xfId="0" applyNumberFormat="1" applyFont="1" applyFill="1" applyBorder="1" applyAlignment="1">
      <alignment horizontal="right" vertical="center"/>
    </xf>
    <xf numFmtId="0" fontId="14" fillId="0" borderId="1" xfId="0" applyFont="1" applyFill="1" applyBorder="1" applyAlignment="1">
      <alignment horizontal="left" vertical="center"/>
    </xf>
    <xf numFmtId="165" fontId="10" fillId="0" borderId="1" xfId="0" applyNumberFormat="1" applyFont="1" applyFill="1" applyBorder="1" applyAlignment="1">
      <alignment horizontal="center" vertical="center"/>
    </xf>
    <xf numFmtId="0" fontId="17" fillId="0" borderId="0" xfId="0" applyFont="1" applyFill="1"/>
    <xf numFmtId="166" fontId="9" fillId="0" borderId="1" xfId="0" applyNumberFormat="1" applyFont="1" applyFill="1" applyBorder="1" applyAlignment="1">
      <alignment horizontal="justify" vertical="center" wrapText="1"/>
    </xf>
    <xf numFmtId="167" fontId="2" fillId="0" borderId="1" xfId="0" applyNumberFormat="1" applyFont="1" applyFill="1" applyBorder="1" applyAlignment="1">
      <alignment horizontal="right" vertical="center" wrapText="1"/>
    </xf>
    <xf numFmtId="166" fontId="2" fillId="0" borderId="1" xfId="0" applyNumberFormat="1" applyFont="1" applyFill="1" applyBorder="1" applyAlignment="1">
      <alignment horizontal="justify" vertical="center" wrapText="1"/>
    </xf>
    <xf numFmtId="0" fontId="18" fillId="0" borderId="0" xfId="0" applyFont="1" applyFill="1"/>
    <xf numFmtId="0" fontId="9" fillId="0" borderId="1" xfId="0" applyFont="1" applyFill="1" applyBorder="1" applyAlignment="1">
      <alignment horizontal="justify" vertical="center" wrapText="1"/>
    </xf>
    <xf numFmtId="0" fontId="19" fillId="0" borderId="0" xfId="0" applyFont="1" applyFill="1"/>
    <xf numFmtId="0" fontId="9" fillId="0" borderId="0" xfId="0" applyFont="1" applyFill="1" applyAlignment="1">
      <alignment wrapText="1"/>
    </xf>
    <xf numFmtId="0" fontId="9" fillId="0" borderId="0" xfId="0" applyFont="1" applyFill="1" applyBorder="1" applyAlignment="1">
      <alignment wrapText="1"/>
    </xf>
    <xf numFmtId="0" fontId="0" fillId="0" borderId="0" xfId="0" applyFill="1" applyBorder="1" applyAlignment="1">
      <alignment horizontal="center" vertical="center" wrapText="1"/>
    </xf>
    <xf numFmtId="0" fontId="2" fillId="0" borderId="1" xfId="0" applyFont="1" applyFill="1" applyBorder="1" applyAlignment="1">
      <alignment horizontal="left" vertical="center" wrapText="1"/>
    </xf>
    <xf numFmtId="167" fontId="9" fillId="2" borderId="1" xfId="0" applyNumberFormat="1" applyFont="1" applyFill="1" applyBorder="1" applyAlignment="1">
      <alignment vertical="center" wrapText="1"/>
    </xf>
    <xf numFmtId="0" fontId="10" fillId="0" borderId="0" xfId="0" applyFont="1" applyFill="1" applyBorder="1" applyAlignment="1">
      <alignment horizontal="center" vertical="center" wrapText="1"/>
    </xf>
    <xf numFmtId="0" fontId="4" fillId="0" borderId="0" xfId="0" applyFont="1" applyFill="1" applyBorder="1" applyAlignment="1">
      <alignment horizontal="right"/>
    </xf>
    <xf numFmtId="49" fontId="20" fillId="0" borderId="1" xfId="0" applyNumberFormat="1" applyFont="1" applyBorder="1" applyAlignment="1">
      <alignment vertical="center" wrapText="1"/>
    </xf>
    <xf numFmtId="0" fontId="9" fillId="0" borderId="0" xfId="0" applyFont="1" applyFill="1" applyAlignment="1">
      <alignment vertical="top"/>
    </xf>
    <xf numFmtId="0" fontId="24" fillId="0" borderId="0" xfId="0" applyFont="1" applyFill="1" applyAlignment="1">
      <alignment horizontal="center" vertical="center"/>
    </xf>
    <xf numFmtId="0" fontId="24" fillId="0" borderId="0" xfId="0" applyFont="1" applyFill="1" applyAlignment="1">
      <alignment vertical="center"/>
    </xf>
    <xf numFmtId="0" fontId="9" fillId="0" borderId="0" xfId="0" applyFont="1" applyFill="1" applyAlignment="1">
      <alignment horizontal="center" vertical="center"/>
    </xf>
    <xf numFmtId="0" fontId="20" fillId="0" borderId="0" xfId="0" applyFont="1" applyFill="1" applyAlignment="1">
      <alignment vertical="top"/>
    </xf>
    <xf numFmtId="49" fontId="20" fillId="0" borderId="0" xfId="0" applyNumberFormat="1" applyFont="1" applyFill="1" applyAlignment="1">
      <alignment vertical="top"/>
    </xf>
    <xf numFmtId="167" fontId="20" fillId="0" borderId="1" xfId="0" applyNumberFormat="1" applyFont="1" applyFill="1" applyBorder="1" applyAlignment="1">
      <alignment vertical="center" wrapText="1"/>
    </xf>
    <xf numFmtId="0" fontId="20" fillId="0" borderId="1" xfId="0" applyFont="1" applyFill="1" applyBorder="1" applyAlignment="1">
      <alignment vertical="center" wrapText="1"/>
    </xf>
    <xf numFmtId="49" fontId="20" fillId="0" borderId="0" xfId="0" applyNumberFormat="1" applyFont="1" applyFill="1" applyAlignment="1">
      <alignment horizontal="center" vertical="center"/>
    </xf>
    <xf numFmtId="0" fontId="20" fillId="0" borderId="0" xfId="0" applyFont="1" applyFill="1" applyAlignment="1">
      <alignment vertical="center" wrapText="1"/>
    </xf>
    <xf numFmtId="0" fontId="12" fillId="0" borderId="0" xfId="0" applyFont="1" applyFill="1" applyBorder="1" applyAlignment="1">
      <alignment horizontal="center"/>
    </xf>
    <xf numFmtId="0" fontId="26" fillId="0" borderId="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11" fillId="0" borderId="0" xfId="0" applyFont="1" applyFill="1" applyBorder="1" applyAlignment="1">
      <alignment vertical="center"/>
    </xf>
    <xf numFmtId="0" fontId="27" fillId="0" borderId="1" xfId="0" applyFont="1" applyFill="1" applyBorder="1" applyAlignment="1">
      <alignment vertical="center" wrapText="1"/>
    </xf>
    <xf numFmtId="0" fontId="27" fillId="0" borderId="0" xfId="0" applyFont="1" applyFill="1" applyAlignment="1">
      <alignment vertical="top"/>
    </xf>
    <xf numFmtId="0" fontId="23" fillId="0" borderId="1" xfId="0" applyFont="1" applyFill="1" applyBorder="1" applyAlignment="1">
      <alignment horizontal="center" vertical="center" wrapText="1"/>
    </xf>
    <xf numFmtId="0" fontId="31"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0" fillId="0" borderId="1" xfId="0" applyFill="1" applyBorder="1"/>
    <xf numFmtId="0" fontId="22" fillId="0" borderId="1" xfId="0" applyFont="1" applyFill="1" applyBorder="1" applyAlignment="1">
      <alignment horizontal="center" vertical="center" wrapText="1"/>
    </xf>
    <xf numFmtId="0" fontId="20" fillId="0" borderId="0" xfId="0" applyFont="1" applyAlignment="1">
      <alignment horizontal="center" vertical="center"/>
    </xf>
    <xf numFmtId="0" fontId="20" fillId="0" borderId="0" xfId="0" applyFont="1"/>
    <xf numFmtId="0" fontId="20" fillId="0" borderId="0" xfId="0" applyFont="1" applyAlignment="1">
      <alignment horizontal="center"/>
    </xf>
    <xf numFmtId="0" fontId="20" fillId="0" borderId="0" xfId="0" applyFont="1" applyAlignment="1">
      <alignment horizontal="right"/>
    </xf>
    <xf numFmtId="0" fontId="22" fillId="0" borderId="1" xfId="0" applyFont="1" applyFill="1" applyBorder="1" applyAlignment="1">
      <alignment horizontal="center" vertical="center"/>
    </xf>
    <xf numFmtId="0" fontId="22" fillId="0" borderId="1" xfId="0" applyFont="1" applyFill="1" applyBorder="1" applyAlignment="1" applyProtection="1">
      <alignment horizontal="center" vertical="center" wrapText="1"/>
      <protection locked="0"/>
    </xf>
    <xf numFmtId="0" fontId="22" fillId="0" borderId="0" xfId="0" applyFont="1" applyAlignment="1">
      <alignment horizontal="center" vertical="center"/>
    </xf>
    <xf numFmtId="0" fontId="20"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6" xfId="0" applyFont="1" applyFill="1" applyBorder="1" applyAlignment="1" applyProtection="1">
      <alignment horizontal="center" vertical="center" wrapText="1"/>
      <protection locked="0"/>
    </xf>
    <xf numFmtId="0" fontId="22" fillId="0" borderId="7" xfId="0" applyFont="1" applyFill="1" applyBorder="1" applyAlignment="1">
      <alignment horizontal="center" vertical="center"/>
    </xf>
    <xf numFmtId="0" fontId="22" fillId="0" borderId="9" xfId="0" applyFont="1" applyFill="1" applyBorder="1" applyAlignment="1" applyProtection="1">
      <alignment horizontal="center" vertical="center"/>
      <protection locked="0"/>
    </xf>
    <xf numFmtId="0" fontId="22" fillId="0" borderId="10" xfId="0" applyFont="1" applyFill="1" applyBorder="1" applyAlignment="1">
      <alignment horizontal="center" vertical="center"/>
    </xf>
    <xf numFmtId="0" fontId="22" fillId="0" borderId="0" xfId="0" applyFont="1"/>
    <xf numFmtId="0" fontId="22" fillId="0" borderId="9" xfId="0" applyFont="1" applyFill="1" applyBorder="1" applyAlignment="1">
      <alignment horizontal="center" vertical="center"/>
    </xf>
    <xf numFmtId="0" fontId="20" fillId="0" borderId="10" xfId="0" applyFont="1" applyFill="1" applyBorder="1" applyAlignment="1">
      <alignment horizontal="center" vertical="center"/>
    </xf>
    <xf numFmtId="0" fontId="22" fillId="0" borderId="8" xfId="0" applyFont="1" applyFill="1" applyBorder="1" applyAlignment="1">
      <alignment horizontal="center" vertical="center"/>
    </xf>
    <xf numFmtId="0" fontId="22" fillId="0" borderId="9" xfId="0" applyFont="1" applyFill="1" applyBorder="1" applyAlignment="1">
      <alignment vertical="center" wrapText="1"/>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9" xfId="0" applyFont="1" applyFill="1" applyBorder="1" applyAlignment="1">
      <alignment vertical="center"/>
    </xf>
    <xf numFmtId="0" fontId="20" fillId="0" borderId="9" xfId="0" applyFont="1" applyFill="1" applyBorder="1" applyAlignment="1" applyProtection="1">
      <alignment horizontal="center" vertical="center"/>
      <protection locked="0"/>
    </xf>
    <xf numFmtId="0" fontId="20" fillId="0" borderId="9" xfId="0" applyFont="1" applyFill="1" applyBorder="1" applyAlignment="1">
      <alignment vertical="center" wrapText="1"/>
    </xf>
    <xf numFmtId="0" fontId="20" fillId="0" borderId="9" xfId="0" applyFont="1" applyFill="1" applyBorder="1" applyAlignment="1" applyProtection="1">
      <alignment horizontal="center" vertical="center"/>
    </xf>
    <xf numFmtId="0" fontId="20" fillId="0" borderId="10" xfId="0" applyFont="1" applyFill="1" applyBorder="1" applyAlignment="1" applyProtection="1">
      <alignment horizontal="center" vertical="center"/>
    </xf>
    <xf numFmtId="0" fontId="20" fillId="0" borderId="10" xfId="0" applyFont="1" applyFill="1" applyBorder="1" applyAlignment="1" applyProtection="1">
      <alignment horizontal="center" vertical="center"/>
      <protection locked="0"/>
    </xf>
    <xf numFmtId="0" fontId="20" fillId="0" borderId="9" xfId="0" applyFont="1" applyFill="1" applyBorder="1"/>
    <xf numFmtId="0" fontId="20" fillId="0" borderId="9" xfId="0" applyFont="1" applyFill="1" applyBorder="1" applyAlignment="1">
      <alignment wrapText="1"/>
    </xf>
    <xf numFmtId="0" fontId="20" fillId="0" borderId="9" xfId="0" applyFont="1" applyFill="1" applyBorder="1" applyAlignment="1" applyProtection="1">
      <alignment wrapText="1"/>
    </xf>
    <xf numFmtId="0" fontId="20" fillId="0" borderId="9" xfId="0" applyFont="1" applyFill="1" applyBorder="1" applyProtection="1">
      <protection locked="0"/>
    </xf>
    <xf numFmtId="0" fontId="20" fillId="0" borderId="10" xfId="0" applyFont="1" applyFill="1" applyBorder="1" applyProtection="1">
      <protection locked="0"/>
    </xf>
    <xf numFmtId="0" fontId="22" fillId="0" borderId="15" xfId="0" applyFont="1" applyFill="1" applyBorder="1" applyAlignment="1" applyProtection="1">
      <alignment horizontal="center" vertical="center"/>
      <protection locked="0"/>
    </xf>
    <xf numFmtId="0" fontId="22" fillId="0" borderId="15" xfId="0" applyFont="1" applyFill="1" applyBorder="1" applyAlignment="1" applyProtection="1">
      <alignment horizontal="center" vertical="center"/>
    </xf>
    <xf numFmtId="0" fontId="22" fillId="0" borderId="16" xfId="0" applyFont="1" applyFill="1" applyBorder="1" applyAlignment="1" applyProtection="1">
      <alignment horizontal="center" vertical="center"/>
    </xf>
    <xf numFmtId="166" fontId="21" fillId="0" borderId="0" xfId="0" applyNumberFormat="1" applyFont="1" applyFill="1" applyAlignment="1">
      <alignment horizontal="center" wrapText="1"/>
    </xf>
    <xf numFmtId="166" fontId="32" fillId="0" borderId="0" xfId="0" applyNumberFormat="1" applyFont="1" applyFill="1" applyAlignment="1">
      <alignment wrapText="1"/>
    </xf>
    <xf numFmtId="166" fontId="32" fillId="0" borderId="0" xfId="0" applyNumberFormat="1" applyFont="1" applyFill="1" applyAlignment="1">
      <alignment horizontal="center" wrapText="1"/>
    </xf>
    <xf numFmtId="0" fontId="33" fillId="0" borderId="0" xfId="0" applyFont="1" applyFill="1" applyBorder="1" applyAlignment="1">
      <alignment horizontal="center"/>
    </xf>
    <xf numFmtId="0" fontId="33" fillId="0" borderId="1" xfId="0" applyFont="1" applyFill="1" applyBorder="1" applyAlignment="1">
      <alignment horizontal="center" vertical="center"/>
    </xf>
    <xf numFmtId="0" fontId="34" fillId="0" borderId="1" xfId="0" applyFont="1" applyFill="1" applyBorder="1" applyAlignment="1">
      <alignment horizontal="center" vertical="center" wrapText="1"/>
    </xf>
    <xf numFmtId="164" fontId="34"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wrapText="1"/>
    </xf>
    <xf numFmtId="164" fontId="33" fillId="0" borderId="1" xfId="0" applyNumberFormat="1" applyFont="1" applyFill="1" applyBorder="1" applyAlignment="1">
      <alignment horizontal="center" vertical="center" wrapText="1"/>
    </xf>
    <xf numFmtId="0" fontId="33" fillId="0" borderId="1" xfId="0" applyFont="1" applyFill="1" applyBorder="1" applyAlignment="1">
      <alignment vertical="center" wrapText="1"/>
    </xf>
    <xf numFmtId="164" fontId="33" fillId="0" borderId="1" xfId="0" applyNumberFormat="1" applyFont="1" applyFill="1" applyBorder="1" applyAlignment="1">
      <alignment horizontal="center" vertical="center"/>
    </xf>
    <xf numFmtId="0" fontId="12" fillId="0" borderId="1" xfId="0" applyFont="1" applyFill="1" applyBorder="1" applyAlignment="1">
      <alignment horizontal="right"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167" fontId="20" fillId="0" borderId="1" xfId="0" applyNumberFormat="1" applyFont="1" applyFill="1" applyBorder="1" applyAlignment="1">
      <alignment horizontal="center" vertical="center" wrapText="1"/>
    </xf>
    <xf numFmtId="0" fontId="20" fillId="0" borderId="1" xfId="0" applyFont="1" applyFill="1" applyBorder="1" applyAlignment="1">
      <alignment vertical="top"/>
    </xf>
    <xf numFmtId="0" fontId="13" fillId="0" borderId="1" xfId="0" applyFont="1" applyFill="1" applyBorder="1" applyAlignment="1">
      <alignment horizontal="center" vertical="center"/>
    </xf>
    <xf numFmtId="0" fontId="13" fillId="0" borderId="1" xfId="0" applyFont="1" applyFill="1" applyBorder="1" applyAlignment="1">
      <alignment vertical="center" wrapText="1"/>
    </xf>
    <xf numFmtId="164" fontId="13" fillId="0" borderId="1" xfId="0" applyNumberFormat="1"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1" xfId="0" applyFont="1" applyFill="1" applyBorder="1" applyAlignment="1">
      <alignment vertical="center" wrapText="1"/>
    </xf>
    <xf numFmtId="0" fontId="28" fillId="0" borderId="0" xfId="0" applyFont="1" applyFill="1" applyAlignment="1">
      <alignment vertical="top"/>
    </xf>
    <xf numFmtId="164"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8" fillId="0" borderId="0" xfId="0" applyFont="1" applyFill="1" applyBorder="1" applyAlignment="1">
      <alignment vertical="center"/>
    </xf>
    <xf numFmtId="0" fontId="13" fillId="0" borderId="1" xfId="0" applyFont="1" applyFill="1" applyBorder="1" applyAlignment="1">
      <alignment horizontal="center" vertical="center" wrapText="1"/>
    </xf>
    <xf numFmtId="49" fontId="20" fillId="0" borderId="1" xfId="0" applyNumberFormat="1" applyFont="1" applyFill="1" applyBorder="1" applyAlignment="1">
      <alignment vertical="top"/>
    </xf>
    <xf numFmtId="49" fontId="27" fillId="0" borderId="1" xfId="0" applyNumberFormat="1" applyFont="1" applyFill="1" applyBorder="1" applyAlignment="1">
      <alignment vertical="top"/>
    </xf>
    <xf numFmtId="0" fontId="27" fillId="0" borderId="1" xfId="0" applyFont="1" applyFill="1" applyBorder="1" applyAlignment="1">
      <alignment vertical="top"/>
    </xf>
    <xf numFmtId="49" fontId="28" fillId="0" borderId="1" xfId="0" applyNumberFormat="1" applyFont="1" applyFill="1" applyBorder="1" applyAlignment="1">
      <alignment vertical="top"/>
    </xf>
    <xf numFmtId="0" fontId="28" fillId="0" borderId="1" xfId="0" applyFont="1" applyFill="1" applyBorder="1" applyAlignment="1">
      <alignment vertical="top"/>
    </xf>
    <xf numFmtId="0" fontId="28" fillId="0" borderId="9" xfId="0" applyFont="1" applyFill="1" applyBorder="1" applyAlignment="1">
      <alignment horizontal="center" vertical="center"/>
    </xf>
    <xf numFmtId="0" fontId="20" fillId="0" borderId="1" xfId="0" applyFont="1" applyFill="1" applyBorder="1" applyAlignment="1">
      <alignment horizontal="center" vertical="center" wrapText="1"/>
    </xf>
    <xf numFmtId="0" fontId="31"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0" fontId="20" fillId="0" borderId="9" xfId="0" applyFont="1" applyBorder="1" applyAlignment="1">
      <alignment vertical="center"/>
    </xf>
    <xf numFmtId="0" fontId="22" fillId="0" borderId="1" xfId="0" applyFont="1" applyBorder="1" applyAlignment="1">
      <alignment horizontal="center" vertical="center" wrapText="1"/>
    </xf>
    <xf numFmtId="0" fontId="13" fillId="0" borderId="0" xfId="0" applyFont="1" applyFill="1" applyBorder="1" applyAlignment="1">
      <alignment horizontal="right"/>
    </xf>
    <xf numFmtId="49" fontId="20" fillId="0" borderId="0" xfId="0" applyNumberFormat="1" applyFont="1" applyFill="1" applyBorder="1" applyAlignment="1">
      <alignment horizontal="right" vertical="center" wrapText="1"/>
    </xf>
    <xf numFmtId="49" fontId="22" fillId="0" borderId="1" xfId="0" applyNumberFormat="1" applyFont="1" applyFill="1" applyBorder="1"/>
    <xf numFmtId="49" fontId="20" fillId="0" borderId="1" xfId="0" applyNumberFormat="1" applyFont="1" applyFill="1" applyBorder="1"/>
    <xf numFmtId="49" fontId="27" fillId="0" borderId="1" xfId="0" applyNumberFormat="1" applyFont="1" applyFill="1" applyBorder="1"/>
    <xf numFmtId="49" fontId="28" fillId="0" borderId="1" xfId="0" applyNumberFormat="1" applyFont="1" applyFill="1" applyBorder="1"/>
    <xf numFmtId="49" fontId="27" fillId="0"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49" fontId="27" fillId="0" borderId="1" xfId="0" applyNumberFormat="1" applyFont="1" applyFill="1" applyBorder="1" applyAlignment="1">
      <alignment horizontal="center" vertical="top"/>
    </xf>
    <xf numFmtId="0" fontId="27" fillId="0" borderId="1" xfId="0" applyFont="1" applyFill="1" applyBorder="1" applyAlignment="1">
      <alignment horizontal="center" vertical="top"/>
    </xf>
    <xf numFmtId="0" fontId="27" fillId="0" borderId="0" xfId="0" applyFont="1" applyFill="1" applyAlignment="1">
      <alignment horizontal="center" vertical="top"/>
    </xf>
    <xf numFmtId="0" fontId="17" fillId="0" borderId="0" xfId="0" applyFont="1" applyFill="1" applyBorder="1"/>
    <xf numFmtId="0" fontId="17" fillId="0" borderId="18" xfId="0" applyFont="1" applyFill="1" applyBorder="1"/>
    <xf numFmtId="0" fontId="15" fillId="0" borderId="0" xfId="0" applyFont="1" applyFill="1" applyBorder="1"/>
    <xf numFmtId="0" fontId="15" fillId="0" borderId="18" xfId="0" applyFont="1" applyFill="1" applyBorder="1"/>
    <xf numFmtId="166" fontId="9" fillId="0" borderId="1" xfId="0" applyNumberFormat="1" applyFont="1" applyFill="1" applyBorder="1" applyAlignment="1">
      <alignment horizontal="center" vertical="center" wrapText="1"/>
    </xf>
    <xf numFmtId="2" fontId="20" fillId="0" borderId="1" xfId="0" applyNumberFormat="1" applyFont="1" applyFill="1" applyBorder="1" applyAlignment="1">
      <alignment horizontal="center" vertical="center" wrapText="1"/>
    </xf>
    <xf numFmtId="0" fontId="20" fillId="0" borderId="1" xfId="0" applyFont="1" applyFill="1" applyBorder="1" applyAlignment="1">
      <alignment horizontal="right" vertical="center" wrapText="1"/>
    </xf>
    <xf numFmtId="43" fontId="20" fillId="0" borderId="1" xfId="0" applyNumberFormat="1" applyFont="1" applyFill="1" applyBorder="1" applyAlignment="1">
      <alignment vertical="top"/>
    </xf>
    <xf numFmtId="0" fontId="35" fillId="0" borderId="0" xfId="0" applyFont="1" applyAlignment="1">
      <alignment wrapText="1"/>
    </xf>
    <xf numFmtId="167" fontId="0" fillId="0" borderId="1" xfId="0" applyNumberFormat="1" applyFill="1" applyBorder="1"/>
    <xf numFmtId="43" fontId="22" fillId="0" borderId="1" xfId="0" applyNumberFormat="1" applyFont="1" applyFill="1" applyBorder="1" applyAlignment="1">
      <alignment vertical="top"/>
    </xf>
    <xf numFmtId="0" fontId="22" fillId="0" borderId="1" xfId="0" applyFont="1" applyFill="1" applyBorder="1" applyAlignment="1">
      <alignment horizontal="center" vertical="center" wrapText="1"/>
    </xf>
    <xf numFmtId="166" fontId="12" fillId="0" borderId="0" xfId="0" applyNumberFormat="1" applyFont="1" applyFill="1" applyAlignment="1">
      <alignment horizontal="center" wrapText="1"/>
    </xf>
    <xf numFmtId="0" fontId="10" fillId="0" borderId="0" xfId="0" applyFont="1" applyFill="1" applyAlignment="1" applyProtection="1">
      <alignment horizontal="center" vertical="top" wrapText="1"/>
      <protection locked="0"/>
    </xf>
    <xf numFmtId="49" fontId="20" fillId="0" borderId="17" xfId="0" applyNumberFormat="1" applyFont="1" applyFill="1" applyBorder="1" applyAlignment="1">
      <alignment horizontal="right" vertical="center" wrapText="1"/>
    </xf>
    <xf numFmtId="0" fontId="9" fillId="0" borderId="0" xfId="0" applyFont="1" applyFill="1" applyAlignment="1">
      <alignment horizontal="center" vertical="top"/>
    </xf>
    <xf numFmtId="49" fontId="22" fillId="0" borderId="1" xfId="0" applyNumberFormat="1" applyFont="1" applyFill="1" applyBorder="1" applyAlignment="1">
      <alignment horizontal="center" vertical="center"/>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27" fillId="0" borderId="19" xfId="0" applyFont="1" applyFill="1" applyBorder="1" applyAlignment="1">
      <alignment horizontal="left" vertical="top" wrapText="1"/>
    </xf>
    <xf numFmtId="166" fontId="32" fillId="0" borderId="0" xfId="0" applyNumberFormat="1" applyFont="1" applyFill="1" applyAlignment="1">
      <alignment horizontal="center" wrapText="1"/>
    </xf>
    <xf numFmtId="0" fontId="5" fillId="0" borderId="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31" fillId="0" borderId="0" xfId="0" applyFont="1" applyFill="1" applyAlignment="1">
      <alignment horizontal="left" vertical="center" wrapText="1"/>
    </xf>
    <xf numFmtId="0" fontId="28" fillId="0" borderId="8" xfId="0" applyFont="1" applyFill="1" applyBorder="1" applyAlignment="1">
      <alignment horizontal="center" vertical="center"/>
    </xf>
    <xf numFmtId="0" fontId="28" fillId="0" borderId="9" xfId="0" applyFont="1" applyFill="1" applyBorder="1" applyAlignment="1">
      <alignment horizontal="center" vertical="center"/>
    </xf>
    <xf numFmtId="0" fontId="22" fillId="0" borderId="13" xfId="0" applyFont="1" applyFill="1" applyBorder="1" applyAlignment="1">
      <alignment horizontal="center" vertical="top" wrapText="1"/>
    </xf>
    <xf numFmtId="0" fontId="22" fillId="0" borderId="14" xfId="0" applyFont="1" applyFill="1" applyBorder="1" applyAlignment="1">
      <alignment horizontal="center" vertical="top" wrapText="1"/>
    </xf>
    <xf numFmtId="0" fontId="30" fillId="0" borderId="0" xfId="0" applyFont="1" applyAlignment="1">
      <alignment horizontal="center" vertical="center"/>
    </xf>
    <xf numFmtId="0" fontId="20" fillId="0" borderId="0" xfId="0" applyFont="1" applyAlignment="1">
      <alignment horizontal="center"/>
    </xf>
    <xf numFmtId="0" fontId="20" fillId="0" borderId="0" xfId="0" applyFont="1" applyBorder="1" applyAlignment="1" applyProtection="1">
      <alignment horizontal="left" vertical="center"/>
      <protection locked="0"/>
    </xf>
    <xf numFmtId="0" fontId="20" fillId="0" borderId="5"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8" fillId="0" borderId="8" xfId="0" applyFont="1" applyFill="1" applyBorder="1" applyAlignment="1">
      <alignment horizontal="center"/>
    </xf>
    <xf numFmtId="0" fontId="28" fillId="0" borderId="9" xfId="0" applyFont="1" applyFill="1" applyBorder="1" applyAlignment="1">
      <alignment horizontal="center"/>
    </xf>
    <xf numFmtId="0" fontId="20" fillId="0" borderId="11" xfId="0" applyFont="1" applyFill="1" applyBorder="1" applyAlignment="1">
      <alignment horizontal="center" vertical="center"/>
    </xf>
    <xf numFmtId="0" fontId="20" fillId="0" borderId="12"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158"/>
  <sheetViews>
    <sheetView tabSelected="1" topLeftCell="A142" zoomScaleNormal="100" workbookViewId="0">
      <selection activeCell="P152" sqref="P152"/>
    </sheetView>
  </sheetViews>
  <sheetFormatPr defaultColWidth="9.140625" defaultRowHeight="15" x14ac:dyDescent="0.2"/>
  <cols>
    <col min="1" max="1" width="8" style="40" customWidth="1"/>
    <col min="2" max="2" width="34.140625" style="40" customWidth="1"/>
    <col min="3" max="3" width="18.5703125" style="41" customWidth="1"/>
    <col min="4" max="5" width="15.5703125" style="41" customWidth="1"/>
    <col min="6" max="6" width="13.140625" style="41" customWidth="1"/>
    <col min="7" max="8" width="15.42578125" style="41" customWidth="1"/>
    <col min="9" max="9" width="11.85546875" style="41" customWidth="1"/>
    <col min="10" max="10" width="13" style="36" customWidth="1"/>
    <col min="11" max="11" width="13" style="37" customWidth="1"/>
    <col min="12" max="12" width="19.28515625" style="36" customWidth="1"/>
    <col min="13" max="13" width="13.28515625" style="36" customWidth="1"/>
    <col min="14" max="14" width="13" style="36" customWidth="1"/>
    <col min="15" max="16384" width="9.140625" style="36"/>
  </cols>
  <sheetData>
    <row r="1" spans="1:14" ht="72" customHeight="1" x14ac:dyDescent="0.25">
      <c r="K1" s="150" t="s">
        <v>349</v>
      </c>
      <c r="L1" s="150"/>
      <c r="M1" s="150"/>
      <c r="N1" s="150"/>
    </row>
    <row r="2" spans="1:14" x14ac:dyDescent="0.25">
      <c r="C2" s="41" t="s">
        <v>31</v>
      </c>
      <c r="F2" s="42" t="s">
        <v>19</v>
      </c>
      <c r="G2" s="42"/>
      <c r="H2" s="42"/>
      <c r="I2" s="42"/>
      <c r="J2" s="91"/>
    </row>
    <row r="3" spans="1:14" s="32" customFormat="1" ht="22.5" customHeight="1" x14ac:dyDescent="0.2">
      <c r="A3" s="151" t="s">
        <v>357</v>
      </c>
      <c r="B3" s="151"/>
      <c r="C3" s="151"/>
      <c r="D3" s="151"/>
      <c r="E3" s="151"/>
      <c r="F3" s="151"/>
      <c r="G3" s="151"/>
      <c r="H3" s="151"/>
      <c r="I3" s="151"/>
      <c r="J3" s="151"/>
      <c r="K3" s="151"/>
      <c r="L3" s="151"/>
      <c r="M3" s="151"/>
      <c r="N3" s="151"/>
    </row>
    <row r="4" spans="1:14" s="32" customFormat="1" ht="19.5" customHeight="1" x14ac:dyDescent="0.2">
      <c r="A4" s="153" t="s">
        <v>28</v>
      </c>
      <c r="B4" s="153"/>
      <c r="C4" s="153"/>
      <c r="D4" s="153"/>
      <c r="E4" s="153"/>
      <c r="F4" s="153"/>
      <c r="G4" s="153"/>
      <c r="H4" s="153"/>
      <c r="I4" s="153"/>
      <c r="J4" s="153"/>
      <c r="K4" s="153"/>
      <c r="L4" s="153"/>
      <c r="M4" s="153"/>
      <c r="N4" s="153"/>
    </row>
    <row r="5" spans="1:14" s="32" customFormat="1" ht="15.75" customHeight="1" x14ac:dyDescent="0.2">
      <c r="A5" s="33"/>
      <c r="B5" s="33"/>
      <c r="C5" s="34"/>
      <c r="D5" s="35"/>
      <c r="E5" s="35"/>
      <c r="F5" s="128"/>
      <c r="G5" s="128"/>
      <c r="H5" s="128"/>
      <c r="I5" s="152" t="s">
        <v>10</v>
      </c>
      <c r="J5" s="152"/>
      <c r="K5" s="152"/>
      <c r="L5" s="152"/>
      <c r="M5" s="152"/>
      <c r="N5" s="152"/>
    </row>
    <row r="6" spans="1:14" ht="17.25" customHeight="1" x14ac:dyDescent="0.2">
      <c r="A6" s="154" t="s">
        <v>3</v>
      </c>
      <c r="B6" s="149" t="s">
        <v>29</v>
      </c>
      <c r="C6" s="149" t="s">
        <v>296</v>
      </c>
      <c r="D6" s="149" t="s">
        <v>358</v>
      </c>
      <c r="E6" s="149"/>
      <c r="F6" s="149"/>
      <c r="G6" s="149" t="s">
        <v>33</v>
      </c>
      <c r="H6" s="149" t="s">
        <v>362</v>
      </c>
      <c r="I6" s="149" t="s">
        <v>318</v>
      </c>
      <c r="J6" s="149" t="s">
        <v>317</v>
      </c>
      <c r="K6" s="149" t="s">
        <v>331</v>
      </c>
      <c r="L6" s="149" t="s">
        <v>319</v>
      </c>
      <c r="M6" s="149" t="s">
        <v>37</v>
      </c>
      <c r="N6" s="149" t="s">
        <v>38</v>
      </c>
    </row>
    <row r="7" spans="1:14" ht="31.15" customHeight="1" x14ac:dyDescent="0.2">
      <c r="A7" s="154"/>
      <c r="B7" s="149"/>
      <c r="C7" s="149"/>
      <c r="D7" s="149" t="s">
        <v>18</v>
      </c>
      <c r="E7" s="149" t="s">
        <v>297</v>
      </c>
      <c r="F7" s="149" t="s">
        <v>298</v>
      </c>
      <c r="G7" s="149"/>
      <c r="H7" s="149"/>
      <c r="I7" s="149"/>
      <c r="J7" s="149"/>
      <c r="K7" s="149"/>
      <c r="L7" s="149"/>
      <c r="M7" s="149"/>
      <c r="N7" s="149"/>
    </row>
    <row r="8" spans="1:14" ht="81" customHeight="1" x14ac:dyDescent="0.2">
      <c r="A8" s="154"/>
      <c r="B8" s="149"/>
      <c r="C8" s="149"/>
      <c r="D8" s="149"/>
      <c r="E8" s="149"/>
      <c r="F8" s="149"/>
      <c r="G8" s="149"/>
      <c r="H8" s="149"/>
      <c r="I8" s="149"/>
      <c r="J8" s="149"/>
      <c r="K8" s="149"/>
      <c r="L8" s="149"/>
      <c r="M8" s="149"/>
      <c r="N8" s="149"/>
    </row>
    <row r="9" spans="1:14" s="137" customFormat="1" ht="12" x14ac:dyDescent="0.2">
      <c r="A9" s="133" t="s">
        <v>4</v>
      </c>
      <c r="B9" s="133" t="s">
        <v>6</v>
      </c>
      <c r="C9" s="134">
        <v>3</v>
      </c>
      <c r="D9" s="134">
        <v>4</v>
      </c>
      <c r="E9" s="134">
        <v>5</v>
      </c>
      <c r="F9" s="134">
        <v>6</v>
      </c>
      <c r="G9" s="134">
        <v>7</v>
      </c>
      <c r="H9" s="134">
        <v>8</v>
      </c>
      <c r="I9" s="134">
        <v>9</v>
      </c>
      <c r="J9" s="134">
        <v>10</v>
      </c>
      <c r="K9" s="135" t="s">
        <v>320</v>
      </c>
      <c r="L9" s="136">
        <v>12</v>
      </c>
      <c r="M9" s="136">
        <v>13</v>
      </c>
      <c r="N9" s="136">
        <v>14</v>
      </c>
    </row>
    <row r="10" spans="1:14" ht="14.25" customHeight="1" x14ac:dyDescent="0.2">
      <c r="A10" s="92" t="s">
        <v>19</v>
      </c>
      <c r="B10" s="93" t="s">
        <v>97</v>
      </c>
      <c r="C10" s="94">
        <f>C12+C30+C38+C43</f>
        <v>14660.2</v>
      </c>
      <c r="D10" s="94">
        <f>D12+D30+D38+D43</f>
        <v>16682.400000000001</v>
      </c>
      <c r="E10" s="94">
        <f>E12+E30+E38+E43</f>
        <v>13649.7</v>
      </c>
      <c r="F10" s="94">
        <f>F12+F30+F38+F43</f>
        <v>16682.400000000001</v>
      </c>
      <c r="G10" s="94">
        <f>G12+G30+G43</f>
        <v>14284.5</v>
      </c>
      <c r="H10" s="94">
        <f>G10/D10*100</f>
        <v>85.626168896561637</v>
      </c>
      <c r="I10" s="94"/>
      <c r="J10" s="38"/>
      <c r="K10" s="114"/>
      <c r="L10" s="129"/>
      <c r="M10" s="148">
        <f>M12+M30+M43</f>
        <v>13453.3</v>
      </c>
      <c r="N10" s="148">
        <f>N12+N30+N43</f>
        <v>11763.6</v>
      </c>
    </row>
    <row r="11" spans="1:14" x14ac:dyDescent="0.25">
      <c r="A11" s="92" t="s">
        <v>19</v>
      </c>
      <c r="B11" s="95" t="s">
        <v>98</v>
      </c>
      <c r="C11" s="96"/>
      <c r="D11" s="120"/>
      <c r="E11" s="120"/>
      <c r="F11" s="120"/>
      <c r="G11" s="120"/>
      <c r="H11" s="94"/>
      <c r="I11" s="120"/>
      <c r="J11" s="39"/>
      <c r="K11" s="114"/>
      <c r="L11" s="130"/>
      <c r="M11" s="145"/>
      <c r="N11" s="145"/>
    </row>
    <row r="12" spans="1:14" ht="30" x14ac:dyDescent="0.25">
      <c r="A12" s="92">
        <v>1</v>
      </c>
      <c r="B12" s="97" t="s">
        <v>99</v>
      </c>
      <c r="C12" s="98">
        <v>5047.6000000000004</v>
      </c>
      <c r="D12" s="120">
        <f>D16+D21+D23+D24+D25+D26</f>
        <v>6754.9</v>
      </c>
      <c r="E12" s="120">
        <f>E16+E21+E23+E24+E25+E26</f>
        <v>5062.6000000000004</v>
      </c>
      <c r="F12" s="120">
        <f>F16+F21+F23+F24+F25+F26</f>
        <v>6754.9</v>
      </c>
      <c r="G12" s="120">
        <f>G16+G21+G23+G24+G25+G26</f>
        <v>6838.1</v>
      </c>
      <c r="H12" s="94">
        <f t="shared" ref="H12:H73" si="0">G12/D12*100</f>
        <v>101.23169847073976</v>
      </c>
      <c r="I12" s="120"/>
      <c r="J12" s="39"/>
      <c r="K12" s="114"/>
      <c r="L12" s="130"/>
      <c r="M12" s="103">
        <f>M15+M21+M23+M24+M25+M26</f>
        <v>7144.9</v>
      </c>
      <c r="N12" s="103">
        <f>N15+N21+N23+N24+N25+N26</f>
        <v>7551.9</v>
      </c>
    </row>
    <row r="13" spans="1:14" s="47" customFormat="1" x14ac:dyDescent="0.2">
      <c r="A13" s="92" t="s">
        <v>19</v>
      </c>
      <c r="B13" s="99" t="s">
        <v>100</v>
      </c>
      <c r="C13" s="98"/>
      <c r="D13" s="120"/>
      <c r="E13" s="120"/>
      <c r="F13" s="120"/>
      <c r="G13" s="120"/>
      <c r="H13" s="94"/>
      <c r="I13" s="120"/>
      <c r="J13" s="46"/>
      <c r="K13" s="115"/>
      <c r="L13" s="131"/>
      <c r="M13" s="116"/>
      <c r="N13" s="116"/>
    </row>
    <row r="14" spans="1:14" s="47" customFormat="1" x14ac:dyDescent="0.2">
      <c r="A14" s="92" t="s">
        <v>19</v>
      </c>
      <c r="B14" s="99" t="s">
        <v>101</v>
      </c>
      <c r="C14" s="98"/>
      <c r="D14" s="120"/>
      <c r="E14" s="120"/>
      <c r="F14" s="120"/>
      <c r="G14" s="120"/>
      <c r="H14" s="94"/>
      <c r="I14" s="120"/>
      <c r="J14" s="46"/>
      <c r="K14" s="115"/>
      <c r="L14" s="131"/>
      <c r="M14" s="116"/>
      <c r="N14" s="116"/>
    </row>
    <row r="15" spans="1:14" s="47" customFormat="1" x14ac:dyDescent="0.2">
      <c r="A15" s="92"/>
      <c r="B15" s="113" t="s">
        <v>315</v>
      </c>
      <c r="C15" s="98"/>
      <c r="D15" s="120"/>
      <c r="E15" s="120"/>
      <c r="F15" s="120"/>
      <c r="G15" s="120"/>
      <c r="H15" s="94"/>
      <c r="I15" s="120"/>
      <c r="J15" s="46"/>
      <c r="K15" s="115"/>
      <c r="L15" s="131"/>
      <c r="M15" s="116">
        <v>1658.2</v>
      </c>
      <c r="N15" s="116">
        <v>1807.9</v>
      </c>
    </row>
    <row r="16" spans="1:14" s="47" customFormat="1" x14ac:dyDescent="0.2">
      <c r="A16" s="92"/>
      <c r="B16" s="97" t="s">
        <v>314</v>
      </c>
      <c r="C16" s="98">
        <v>1251.3</v>
      </c>
      <c r="D16" s="120">
        <v>1133</v>
      </c>
      <c r="E16" s="120">
        <v>892.7</v>
      </c>
      <c r="F16" s="120">
        <v>1133</v>
      </c>
      <c r="G16" s="120">
        <v>1523.8</v>
      </c>
      <c r="H16" s="94">
        <f t="shared" si="0"/>
        <v>134.49249779346866</v>
      </c>
      <c r="I16" s="120"/>
      <c r="J16" s="46"/>
      <c r="K16" s="115"/>
      <c r="L16" s="131"/>
      <c r="M16" s="116"/>
      <c r="N16" s="116"/>
    </row>
    <row r="17" spans="1:14" s="47" customFormat="1" ht="30" x14ac:dyDescent="0.2">
      <c r="A17" s="92" t="s">
        <v>19</v>
      </c>
      <c r="B17" s="97" t="s">
        <v>311</v>
      </c>
      <c r="C17" s="98"/>
      <c r="D17" s="120"/>
      <c r="E17" s="120"/>
      <c r="F17" s="120"/>
      <c r="G17" s="120"/>
      <c r="H17" s="94"/>
      <c r="I17" s="120"/>
      <c r="J17" s="46"/>
      <c r="K17" s="115"/>
      <c r="L17" s="131"/>
      <c r="M17" s="116"/>
      <c r="N17" s="116"/>
    </row>
    <row r="18" spans="1:14" s="47" customFormat="1" ht="17.25" customHeight="1" x14ac:dyDescent="0.2">
      <c r="A18" s="92"/>
      <c r="B18" s="97" t="s">
        <v>304</v>
      </c>
      <c r="C18" s="98"/>
      <c r="D18" s="120"/>
      <c r="E18" s="120"/>
      <c r="F18" s="120"/>
      <c r="G18" s="120"/>
      <c r="H18" s="94"/>
      <c r="I18" s="120"/>
      <c r="J18" s="46"/>
      <c r="K18" s="115"/>
      <c r="L18" s="131"/>
      <c r="M18" s="116"/>
      <c r="N18" s="116"/>
    </row>
    <row r="19" spans="1:14" s="47" customFormat="1" ht="45" x14ac:dyDescent="0.2">
      <c r="A19" s="92"/>
      <c r="B19" s="97" t="s">
        <v>313</v>
      </c>
      <c r="C19" s="98"/>
      <c r="D19" s="120"/>
      <c r="E19" s="120"/>
      <c r="F19" s="120"/>
      <c r="G19" s="120"/>
      <c r="H19" s="94"/>
      <c r="I19" s="120"/>
      <c r="J19" s="46"/>
      <c r="K19" s="115"/>
      <c r="L19" s="131"/>
      <c r="M19" s="116"/>
      <c r="N19" s="116"/>
    </row>
    <row r="20" spans="1:14" s="47" customFormat="1" ht="17.25" customHeight="1" x14ac:dyDescent="0.2">
      <c r="A20" s="92"/>
      <c r="B20" s="97" t="s">
        <v>305</v>
      </c>
      <c r="C20" s="98"/>
      <c r="G20" s="120"/>
      <c r="H20" s="94"/>
      <c r="I20" s="120"/>
      <c r="J20" s="46"/>
      <c r="K20" s="115"/>
      <c r="L20" s="131"/>
      <c r="M20" s="116"/>
      <c r="N20" s="116"/>
    </row>
    <row r="21" spans="1:14" s="47" customFormat="1" ht="17.25" customHeight="1" x14ac:dyDescent="0.2">
      <c r="A21" s="92"/>
      <c r="B21" s="97" t="s">
        <v>306</v>
      </c>
      <c r="C21" s="98">
        <v>636.5</v>
      </c>
      <c r="D21" s="120">
        <v>1636.5</v>
      </c>
      <c r="E21" s="120">
        <v>2084</v>
      </c>
      <c r="F21" s="120">
        <v>1636.5</v>
      </c>
      <c r="G21" s="120">
        <v>877.8</v>
      </c>
      <c r="H21" s="94">
        <f t="shared" si="0"/>
        <v>53.638863428047657</v>
      </c>
      <c r="I21" s="120"/>
      <c r="J21" s="46"/>
      <c r="K21" s="115"/>
      <c r="L21" s="131"/>
      <c r="M21" s="116">
        <v>991.9</v>
      </c>
      <c r="N21" s="116">
        <v>1190.3</v>
      </c>
    </row>
    <row r="22" spans="1:14" s="47" customFormat="1" ht="33" customHeight="1" x14ac:dyDescent="0.2">
      <c r="A22" s="92"/>
      <c r="B22" s="97" t="s">
        <v>307</v>
      </c>
      <c r="C22" s="96" t="s">
        <v>312</v>
      </c>
      <c r="D22" s="120"/>
      <c r="E22" s="120"/>
      <c r="F22" s="120"/>
      <c r="G22" s="120"/>
      <c r="H22" s="94"/>
      <c r="I22" s="120"/>
      <c r="J22" s="46"/>
      <c r="K22" s="115"/>
      <c r="L22" s="131"/>
      <c r="M22" s="116"/>
      <c r="N22" s="116"/>
    </row>
    <row r="23" spans="1:14" s="47" customFormat="1" ht="17.25" customHeight="1" x14ac:dyDescent="0.2">
      <c r="A23" s="92"/>
      <c r="B23" s="97" t="s">
        <v>308</v>
      </c>
      <c r="C23" s="98">
        <v>174.8</v>
      </c>
      <c r="D23" s="120">
        <v>173.7</v>
      </c>
      <c r="E23" s="120">
        <v>53.9</v>
      </c>
      <c r="F23" s="120">
        <v>173.7</v>
      </c>
      <c r="G23" s="120">
        <v>199</v>
      </c>
      <c r="H23" s="94">
        <f t="shared" si="0"/>
        <v>114.56534254461717</v>
      </c>
      <c r="I23" s="120"/>
      <c r="J23" s="46"/>
      <c r="K23" s="115"/>
      <c r="L23" s="131"/>
      <c r="M23" s="116">
        <v>204</v>
      </c>
      <c r="N23" s="116">
        <v>209</v>
      </c>
    </row>
    <row r="24" spans="1:14" s="47" customFormat="1" ht="17.25" customHeight="1" x14ac:dyDescent="0.2">
      <c r="A24" s="92"/>
      <c r="B24" s="97" t="s">
        <v>309</v>
      </c>
      <c r="C24" s="98">
        <v>2904.1</v>
      </c>
      <c r="D24" s="120">
        <v>2811</v>
      </c>
      <c r="E24" s="120">
        <v>1956</v>
      </c>
      <c r="F24" s="120">
        <v>2811</v>
      </c>
      <c r="G24" s="120">
        <v>4143</v>
      </c>
      <c r="H24" s="94">
        <f t="shared" si="0"/>
        <v>147.38527214514409</v>
      </c>
      <c r="I24" s="120"/>
      <c r="J24" s="46"/>
      <c r="K24" s="115"/>
      <c r="L24" s="131"/>
      <c r="M24" s="116">
        <v>4192.7</v>
      </c>
      <c r="N24" s="116">
        <v>4242.8999999999996</v>
      </c>
    </row>
    <row r="25" spans="1:14" s="47" customFormat="1" ht="17.25" customHeight="1" x14ac:dyDescent="0.2">
      <c r="A25" s="92"/>
      <c r="B25" s="97" t="s">
        <v>310</v>
      </c>
      <c r="C25" s="98">
        <v>5.4</v>
      </c>
      <c r="D25" s="120">
        <v>5</v>
      </c>
      <c r="E25" s="120">
        <v>3.8</v>
      </c>
      <c r="F25" s="120">
        <v>5</v>
      </c>
      <c r="G25" s="120">
        <v>5</v>
      </c>
      <c r="H25" s="94">
        <f t="shared" si="0"/>
        <v>100</v>
      </c>
      <c r="I25" s="120"/>
      <c r="J25" s="46"/>
      <c r="K25" s="115"/>
      <c r="L25" s="131"/>
      <c r="M25" s="116">
        <v>5.0999999999999996</v>
      </c>
      <c r="N25" s="116">
        <v>5.2</v>
      </c>
    </row>
    <row r="26" spans="1:14" s="47" customFormat="1" ht="36" customHeight="1" x14ac:dyDescent="0.2">
      <c r="A26" s="92"/>
      <c r="B26" s="97" t="s">
        <v>316</v>
      </c>
      <c r="C26" s="98">
        <f>C27+C28</f>
        <v>75.399999999999991</v>
      </c>
      <c r="D26" s="120">
        <f>D27+D28+D29</f>
        <v>995.7</v>
      </c>
      <c r="E26" s="120">
        <f>E27+E28+E29</f>
        <v>72.2</v>
      </c>
      <c r="F26" s="120">
        <f>F27+F28+F29</f>
        <v>995.7</v>
      </c>
      <c r="G26" s="120">
        <f>G27+G28</f>
        <v>89.5</v>
      </c>
      <c r="H26" s="94">
        <f t="shared" si="0"/>
        <v>8.9886512001606906</v>
      </c>
      <c r="I26" s="120"/>
      <c r="J26" s="46"/>
      <c r="K26" s="115"/>
      <c r="L26" s="131"/>
      <c r="M26" s="116">
        <f>M27+M28</f>
        <v>93</v>
      </c>
      <c r="N26" s="116">
        <f>N27+N28</f>
        <v>96.600000000000009</v>
      </c>
    </row>
    <row r="27" spans="1:14" s="47" customFormat="1" ht="30" x14ac:dyDescent="0.2">
      <c r="A27" s="92"/>
      <c r="B27" s="97" t="s">
        <v>359</v>
      </c>
      <c r="C27" s="98">
        <v>69.099999999999994</v>
      </c>
      <c r="D27" s="120">
        <v>80.2</v>
      </c>
      <c r="E27" s="120">
        <v>69.5</v>
      </c>
      <c r="F27" s="120">
        <v>80.2</v>
      </c>
      <c r="G27" s="120">
        <v>80.2</v>
      </c>
      <c r="H27" s="94">
        <f t="shared" si="0"/>
        <v>100</v>
      </c>
      <c r="I27" s="120"/>
      <c r="J27" s="46"/>
      <c r="K27" s="115"/>
      <c r="L27" s="131"/>
      <c r="M27" s="116">
        <v>83.4</v>
      </c>
      <c r="N27" s="116">
        <v>86.7</v>
      </c>
    </row>
    <row r="28" spans="1:14" s="47" customFormat="1" ht="30" x14ac:dyDescent="0.2">
      <c r="A28" s="92"/>
      <c r="B28" s="97" t="s">
        <v>360</v>
      </c>
      <c r="C28" s="98">
        <v>6.3</v>
      </c>
      <c r="D28" s="120">
        <v>9.3000000000000007</v>
      </c>
      <c r="E28" s="120">
        <v>2.7</v>
      </c>
      <c r="F28" s="120">
        <v>9.3000000000000007</v>
      </c>
      <c r="G28" s="120">
        <v>9.3000000000000007</v>
      </c>
      <c r="H28" s="94">
        <f t="shared" si="0"/>
        <v>100</v>
      </c>
      <c r="I28" s="120"/>
      <c r="J28" s="46"/>
      <c r="K28" s="115"/>
      <c r="L28" s="131"/>
      <c r="M28" s="116">
        <v>9.6</v>
      </c>
      <c r="N28" s="116">
        <v>9.9</v>
      </c>
    </row>
    <row r="29" spans="1:14" s="47" customFormat="1" ht="75" x14ac:dyDescent="0.2">
      <c r="A29" s="92"/>
      <c r="B29" s="97" t="s">
        <v>361</v>
      </c>
      <c r="C29" s="98"/>
      <c r="D29" s="120">
        <v>906.2</v>
      </c>
      <c r="E29" s="120">
        <v>0</v>
      </c>
      <c r="F29" s="120">
        <v>906.2</v>
      </c>
      <c r="G29" s="120"/>
      <c r="H29" s="94">
        <f t="shared" si="0"/>
        <v>0</v>
      </c>
      <c r="I29" s="120"/>
      <c r="J29" s="46"/>
      <c r="K29" s="115"/>
      <c r="L29" s="131"/>
      <c r="M29" s="116"/>
      <c r="N29" s="116"/>
    </row>
    <row r="30" spans="1:14" s="47" customFormat="1" x14ac:dyDescent="0.2">
      <c r="A30" s="92">
        <v>2</v>
      </c>
      <c r="B30" s="97" t="s">
        <v>102</v>
      </c>
      <c r="C30" s="96">
        <f>C31+C32+C35+C36</f>
        <v>7931</v>
      </c>
      <c r="D30" s="96">
        <f>D32</f>
        <v>8566.6</v>
      </c>
      <c r="E30" s="96">
        <f>E32</f>
        <v>7230.0999999999995</v>
      </c>
      <c r="F30" s="96">
        <f>F32</f>
        <v>8566.6</v>
      </c>
      <c r="G30" s="96">
        <f t="shared" ref="G30:N30" si="1">G31+G32+G35+G36</f>
        <v>7428.7</v>
      </c>
      <c r="H30" s="94">
        <f t="shared" si="0"/>
        <v>86.717017253052546</v>
      </c>
      <c r="I30" s="96">
        <f t="shared" si="1"/>
        <v>0</v>
      </c>
      <c r="J30" s="96">
        <f t="shared" si="1"/>
        <v>0</v>
      </c>
      <c r="K30" s="96">
        <f t="shared" si="1"/>
        <v>0</v>
      </c>
      <c r="L30" s="96">
        <f t="shared" si="1"/>
        <v>0</v>
      </c>
      <c r="M30" s="96">
        <f t="shared" si="1"/>
        <v>6290.7</v>
      </c>
      <c r="N30" s="96">
        <f t="shared" si="1"/>
        <v>4194</v>
      </c>
    </row>
    <row r="31" spans="1:14" s="109" customFormat="1" ht="38.25" x14ac:dyDescent="0.2">
      <c r="A31" s="104" t="s">
        <v>103</v>
      </c>
      <c r="B31" s="105" t="s">
        <v>104</v>
      </c>
      <c r="C31" s="106"/>
      <c r="D31" s="107"/>
      <c r="E31" s="107"/>
      <c r="F31" s="107"/>
      <c r="G31" s="107"/>
      <c r="H31" s="94"/>
      <c r="I31" s="107"/>
      <c r="J31" s="108"/>
      <c r="K31" s="117"/>
      <c r="L31" s="132"/>
      <c r="M31" s="118"/>
      <c r="N31" s="118"/>
    </row>
    <row r="32" spans="1:14" s="109" customFormat="1" ht="25.5" x14ac:dyDescent="0.2">
      <c r="A32" s="104" t="s">
        <v>105</v>
      </c>
      <c r="B32" s="105" t="s">
        <v>106</v>
      </c>
      <c r="C32" s="110">
        <f>C33+C34</f>
        <v>7507.4</v>
      </c>
      <c r="D32" s="110">
        <f>D33+D35</f>
        <v>8566.6</v>
      </c>
      <c r="E32" s="110">
        <f>E33+E35</f>
        <v>7230.0999999999995</v>
      </c>
      <c r="F32" s="110">
        <f>F33+F35</f>
        <v>8566.6</v>
      </c>
      <c r="G32" s="110">
        <f t="shared" ref="G32:I32" si="2">G33+G34</f>
        <v>6988.8</v>
      </c>
      <c r="H32" s="94">
        <f t="shared" si="0"/>
        <v>81.581957836247753</v>
      </c>
      <c r="I32" s="110">
        <f t="shared" si="2"/>
        <v>0</v>
      </c>
      <c r="J32" s="108"/>
      <c r="K32" s="117"/>
      <c r="L32" s="132"/>
      <c r="M32" s="118">
        <f>M33</f>
        <v>6290.7</v>
      </c>
      <c r="N32" s="118">
        <f>N33</f>
        <v>4194</v>
      </c>
    </row>
    <row r="33" spans="1:14" s="109" customFormat="1" ht="14.25" x14ac:dyDescent="0.2">
      <c r="A33" s="104" t="s">
        <v>107</v>
      </c>
      <c r="B33" s="105" t="s">
        <v>335</v>
      </c>
      <c r="C33" s="106">
        <v>7507.4</v>
      </c>
      <c r="D33" s="107">
        <v>8047.5</v>
      </c>
      <c r="E33" s="107">
        <v>6840.4</v>
      </c>
      <c r="F33" s="107">
        <v>8047.5</v>
      </c>
      <c r="G33" s="107">
        <v>6988.8</v>
      </c>
      <c r="H33" s="94">
        <f t="shared" si="0"/>
        <v>86.844361602982289</v>
      </c>
      <c r="I33" s="107"/>
      <c r="J33" s="108"/>
      <c r="K33" s="117"/>
      <c r="L33" s="132"/>
      <c r="M33" s="118">
        <v>6290.7</v>
      </c>
      <c r="N33" s="118">
        <v>4194</v>
      </c>
    </row>
    <row r="34" spans="1:14" s="109" customFormat="1" ht="25.5" x14ac:dyDescent="0.2">
      <c r="A34" s="104" t="s">
        <v>108</v>
      </c>
      <c r="B34" s="105" t="s">
        <v>109</v>
      </c>
      <c r="C34" s="106"/>
      <c r="G34" s="107"/>
      <c r="H34" s="94"/>
      <c r="I34" s="107"/>
      <c r="J34" s="108"/>
      <c r="K34" s="117"/>
      <c r="L34" s="132"/>
      <c r="M34" s="118"/>
      <c r="N34" s="118"/>
    </row>
    <row r="35" spans="1:14" s="109" customFormat="1" ht="51" x14ac:dyDescent="0.2">
      <c r="A35" s="104" t="s">
        <v>110</v>
      </c>
      <c r="B35" s="105" t="s">
        <v>111</v>
      </c>
      <c r="C35" s="106">
        <v>423.6</v>
      </c>
      <c r="D35" s="107">
        <v>519.1</v>
      </c>
      <c r="E35" s="107">
        <v>389.7</v>
      </c>
      <c r="F35" s="107">
        <v>519.1</v>
      </c>
      <c r="G35" s="107">
        <v>439.9</v>
      </c>
      <c r="H35" s="94">
        <f t="shared" si="0"/>
        <v>84.742824118666917</v>
      </c>
      <c r="I35" s="107"/>
      <c r="J35" s="108"/>
      <c r="K35" s="117"/>
      <c r="L35" s="132"/>
      <c r="M35" s="118">
        <v>0</v>
      </c>
      <c r="N35" s="118">
        <v>0</v>
      </c>
    </row>
    <row r="36" spans="1:14" s="109" customFormat="1" ht="14.25" x14ac:dyDescent="0.2">
      <c r="A36" s="104" t="s">
        <v>112</v>
      </c>
      <c r="B36" s="105" t="s">
        <v>113</v>
      </c>
      <c r="C36" s="106"/>
      <c r="D36" s="107"/>
      <c r="E36" s="107"/>
      <c r="F36" s="107"/>
      <c r="G36" s="107"/>
      <c r="H36" s="94"/>
      <c r="I36" s="107"/>
      <c r="J36" s="108"/>
      <c r="K36" s="117"/>
      <c r="L36" s="132"/>
      <c r="M36" s="118"/>
      <c r="N36" s="118"/>
    </row>
    <row r="37" spans="1:14" s="109" customFormat="1" ht="14.25" x14ac:dyDescent="0.2">
      <c r="A37" s="104"/>
      <c r="B37" s="105" t="s">
        <v>321</v>
      </c>
      <c r="C37" s="106"/>
      <c r="D37" s="107"/>
      <c r="E37" s="107"/>
      <c r="F37" s="107"/>
      <c r="G37" s="107"/>
      <c r="H37" s="94"/>
      <c r="I37" s="107"/>
      <c r="J37" s="108"/>
      <c r="K37" s="117"/>
      <c r="L37" s="132"/>
      <c r="M37" s="118"/>
      <c r="N37" s="118"/>
    </row>
    <row r="38" spans="1:14" s="47" customFormat="1" ht="30" x14ac:dyDescent="0.2">
      <c r="A38" s="92">
        <v>3</v>
      </c>
      <c r="B38" s="97" t="s">
        <v>114</v>
      </c>
      <c r="C38" s="98">
        <v>1262.0999999999999</v>
      </c>
      <c r="D38" s="120">
        <v>1223.2</v>
      </c>
      <c r="E38" s="120">
        <v>1223.2</v>
      </c>
      <c r="F38" s="120">
        <v>1223.2</v>
      </c>
      <c r="G38" s="120"/>
      <c r="H38" s="94">
        <f t="shared" si="0"/>
        <v>0</v>
      </c>
      <c r="I38" s="120"/>
      <c r="J38" s="46"/>
      <c r="K38" s="115"/>
      <c r="L38" s="131"/>
      <c r="M38" s="116"/>
      <c r="N38" s="116"/>
    </row>
    <row r="39" spans="1:14" s="47" customFormat="1" x14ac:dyDescent="0.2">
      <c r="A39" s="92" t="s">
        <v>52</v>
      </c>
      <c r="B39" s="97" t="s">
        <v>115</v>
      </c>
      <c r="C39" s="98"/>
      <c r="D39" s="120"/>
      <c r="E39" s="120"/>
      <c r="F39" s="120"/>
      <c r="G39" s="120"/>
      <c r="H39" s="94"/>
      <c r="I39" s="120"/>
      <c r="J39" s="46"/>
      <c r="K39" s="115"/>
      <c r="L39" s="131"/>
      <c r="M39" s="116"/>
      <c r="N39" s="116"/>
    </row>
    <row r="40" spans="1:14" s="47" customFormat="1" ht="30" x14ac:dyDescent="0.2">
      <c r="A40" s="92">
        <v>4</v>
      </c>
      <c r="B40" s="97" t="s">
        <v>116</v>
      </c>
      <c r="C40" s="98"/>
      <c r="D40" s="120"/>
      <c r="E40" s="120"/>
      <c r="F40" s="120"/>
      <c r="G40" s="120"/>
      <c r="H40" s="94"/>
      <c r="I40" s="120"/>
      <c r="J40" s="46"/>
      <c r="K40" s="115"/>
      <c r="L40" s="131"/>
      <c r="M40" s="116"/>
      <c r="N40" s="116"/>
    </row>
    <row r="41" spans="1:14" s="47" customFormat="1" x14ac:dyDescent="0.2">
      <c r="A41" s="92">
        <v>5</v>
      </c>
      <c r="B41" s="97" t="s">
        <v>117</v>
      </c>
      <c r="C41" s="98"/>
      <c r="D41" s="120"/>
      <c r="E41" s="120"/>
      <c r="F41" s="120"/>
      <c r="G41" s="120"/>
      <c r="H41" s="94"/>
      <c r="I41" s="120"/>
      <c r="J41" s="46"/>
      <c r="K41" s="115"/>
      <c r="L41" s="131"/>
      <c r="M41" s="116"/>
      <c r="N41" s="116"/>
    </row>
    <row r="42" spans="1:14" s="47" customFormat="1" ht="30" x14ac:dyDescent="0.2">
      <c r="A42" s="92">
        <v>6</v>
      </c>
      <c r="B42" s="97" t="s">
        <v>118</v>
      </c>
      <c r="C42" s="98"/>
      <c r="D42" s="120"/>
      <c r="E42" s="120"/>
      <c r="F42" s="120"/>
      <c r="G42" s="120"/>
      <c r="H42" s="94"/>
      <c r="I42" s="120"/>
      <c r="J42" s="46"/>
      <c r="K42" s="115"/>
      <c r="L42" s="131"/>
      <c r="M42" s="116"/>
      <c r="N42" s="116"/>
    </row>
    <row r="43" spans="1:14" s="47" customFormat="1" x14ac:dyDescent="0.2">
      <c r="A43" s="92">
        <v>7</v>
      </c>
      <c r="B43" s="97" t="s">
        <v>119</v>
      </c>
      <c r="C43" s="98">
        <v>419.5</v>
      </c>
      <c r="D43" s="120">
        <v>137.69999999999999</v>
      </c>
      <c r="E43" s="120">
        <v>133.80000000000001</v>
      </c>
      <c r="F43" s="120">
        <v>137.69999999999999</v>
      </c>
      <c r="G43" s="120">
        <v>17.7</v>
      </c>
      <c r="H43" s="94">
        <f t="shared" si="0"/>
        <v>12.854030501089325</v>
      </c>
      <c r="I43" s="120"/>
      <c r="J43" s="46"/>
      <c r="K43" s="115"/>
      <c r="L43" s="131"/>
      <c r="M43" s="116">
        <v>17.7</v>
      </c>
      <c r="N43" s="116">
        <v>17.7</v>
      </c>
    </row>
    <row r="44" spans="1:14" s="47" customFormat="1" x14ac:dyDescent="0.2">
      <c r="A44" s="92" t="s">
        <v>19</v>
      </c>
      <c r="B44" s="93" t="s">
        <v>120</v>
      </c>
      <c r="C44" s="94">
        <f t="shared" ref="C44:N44" si="3">C46+C77+C82+C92+C101</f>
        <v>13436.900000000001</v>
      </c>
      <c r="D44" s="94">
        <f t="shared" si="3"/>
        <v>16682.399999999998</v>
      </c>
      <c r="E44" s="94">
        <f t="shared" si="3"/>
        <v>10225.400000000001</v>
      </c>
      <c r="F44" s="94">
        <f t="shared" ref="F44" si="4">F46+F77+F82+F92+F101</f>
        <v>16682.399999999998</v>
      </c>
      <c r="G44" s="94">
        <f t="shared" si="3"/>
        <v>14284.5</v>
      </c>
      <c r="H44" s="94">
        <f t="shared" si="0"/>
        <v>85.626168896561666</v>
      </c>
      <c r="I44" s="94">
        <f t="shared" si="3"/>
        <v>0</v>
      </c>
      <c r="J44" s="94">
        <f t="shared" si="3"/>
        <v>0</v>
      </c>
      <c r="K44" s="94">
        <f t="shared" si="3"/>
        <v>0</v>
      </c>
      <c r="L44" s="94">
        <f t="shared" si="3"/>
        <v>0</v>
      </c>
      <c r="M44" s="94">
        <f>M46+M101</f>
        <v>13453.3</v>
      </c>
      <c r="N44" s="94">
        <f t="shared" si="3"/>
        <v>11763.6</v>
      </c>
    </row>
    <row r="45" spans="1:14" s="47" customFormat="1" x14ac:dyDescent="0.2">
      <c r="A45" s="92" t="s">
        <v>19</v>
      </c>
      <c r="B45" s="95" t="s">
        <v>121</v>
      </c>
      <c r="C45" s="96"/>
      <c r="D45" s="96"/>
      <c r="E45" s="96"/>
      <c r="F45" s="96"/>
      <c r="G45" s="96"/>
      <c r="H45" s="94"/>
      <c r="I45" s="96"/>
      <c r="J45" s="96"/>
      <c r="K45" s="96"/>
      <c r="L45" s="96"/>
      <c r="M45" s="96"/>
      <c r="N45" s="96"/>
    </row>
    <row r="46" spans="1:14" s="47" customFormat="1" ht="28.5" x14ac:dyDescent="0.2">
      <c r="A46" s="100">
        <v>1</v>
      </c>
      <c r="B46" s="101" t="s">
        <v>299</v>
      </c>
      <c r="C46" s="94">
        <f>C48+C53+C57+C60+C63+C66+C69+C72+C76</f>
        <v>11590.7</v>
      </c>
      <c r="D46" s="94">
        <f t="shared" ref="D46:N46" si="5">D48+D53+D57+D60+D63+D66+D69+D72+D76</f>
        <v>12545.4</v>
      </c>
      <c r="E46" s="94">
        <f t="shared" si="5"/>
        <v>8407.5</v>
      </c>
      <c r="F46" s="94">
        <f t="shared" ref="F46" si="6">F48+F53+F57+F60+F63+F66+F69+F72+F76</f>
        <v>12545.4</v>
      </c>
      <c r="G46" s="94">
        <f t="shared" si="5"/>
        <v>13142</v>
      </c>
      <c r="H46" s="94">
        <f t="shared" si="0"/>
        <v>104.75552792258517</v>
      </c>
      <c r="I46" s="94">
        <f t="shared" si="5"/>
        <v>0</v>
      </c>
      <c r="J46" s="94">
        <f t="shared" si="5"/>
        <v>0</v>
      </c>
      <c r="K46" s="94">
        <f t="shared" si="5"/>
        <v>0</v>
      </c>
      <c r="L46" s="94">
        <f t="shared" si="5"/>
        <v>0</v>
      </c>
      <c r="M46" s="94">
        <f t="shared" si="5"/>
        <v>11968.8</v>
      </c>
      <c r="N46" s="94">
        <f t="shared" si="5"/>
        <v>10466</v>
      </c>
    </row>
    <row r="47" spans="1:14" x14ac:dyDescent="0.2">
      <c r="A47" s="92" t="s">
        <v>19</v>
      </c>
      <c r="B47" s="95" t="s">
        <v>98</v>
      </c>
      <c r="C47" s="96"/>
      <c r="D47" s="96"/>
      <c r="E47" s="96"/>
      <c r="F47" s="96"/>
      <c r="G47" s="96"/>
      <c r="H47" s="94"/>
      <c r="I47" s="96"/>
      <c r="J47" s="96"/>
      <c r="K47" s="96"/>
      <c r="L47" s="96"/>
      <c r="M47" s="96"/>
      <c r="N47" s="96"/>
    </row>
    <row r="48" spans="1:14" ht="30" x14ac:dyDescent="0.2">
      <c r="A48" s="92" t="s">
        <v>122</v>
      </c>
      <c r="B48" s="97" t="s">
        <v>123</v>
      </c>
      <c r="C48" s="96">
        <f t="shared" ref="C48" si="7">C50+C51+C52</f>
        <v>10208.9</v>
      </c>
      <c r="D48" s="96">
        <f t="shared" ref="D48:N48" si="8">D50+D51+D52</f>
        <v>10687</v>
      </c>
      <c r="E48" s="96">
        <f t="shared" si="8"/>
        <v>7146.8</v>
      </c>
      <c r="F48" s="96">
        <f t="shared" ref="F48" si="9">F50+F51+F52</f>
        <v>10687</v>
      </c>
      <c r="G48" s="96">
        <f t="shared" si="8"/>
        <v>11421</v>
      </c>
      <c r="H48" s="94">
        <f t="shared" si="0"/>
        <v>106.86815757462338</v>
      </c>
      <c r="I48" s="96">
        <f t="shared" si="8"/>
        <v>0</v>
      </c>
      <c r="J48" s="96">
        <f t="shared" si="8"/>
        <v>0</v>
      </c>
      <c r="K48" s="96">
        <f t="shared" si="8"/>
        <v>0</v>
      </c>
      <c r="L48" s="96">
        <f t="shared" si="8"/>
        <v>0</v>
      </c>
      <c r="M48" s="96">
        <f t="shared" si="8"/>
        <v>11518.8</v>
      </c>
      <c r="N48" s="96">
        <f t="shared" si="8"/>
        <v>10016</v>
      </c>
    </row>
    <row r="49" spans="1:14" x14ac:dyDescent="0.25">
      <c r="A49" s="92" t="s">
        <v>19</v>
      </c>
      <c r="B49" s="95" t="s">
        <v>124</v>
      </c>
      <c r="C49" s="96"/>
      <c r="D49" s="120"/>
      <c r="E49" s="120"/>
      <c r="F49" s="120"/>
      <c r="G49" s="120"/>
      <c r="H49" s="94"/>
      <c r="I49" s="120"/>
      <c r="J49" s="39"/>
      <c r="K49" s="114"/>
      <c r="L49" s="130"/>
      <c r="M49" s="103"/>
      <c r="N49" s="103"/>
    </row>
    <row r="50" spans="1:14" x14ac:dyDescent="0.25">
      <c r="A50" s="92" t="s">
        <v>125</v>
      </c>
      <c r="B50" s="97" t="s">
        <v>126</v>
      </c>
      <c r="C50" s="98">
        <v>5782.9</v>
      </c>
      <c r="D50" s="120">
        <v>5706.1</v>
      </c>
      <c r="E50" s="120">
        <v>3981.4</v>
      </c>
      <c r="F50" s="120">
        <v>5706.1</v>
      </c>
      <c r="G50" s="120">
        <v>5494</v>
      </c>
      <c r="H50" s="94">
        <f t="shared" si="0"/>
        <v>96.282925290478602</v>
      </c>
      <c r="I50" s="120"/>
      <c r="J50" s="39"/>
      <c r="K50" s="114"/>
      <c r="L50" s="130"/>
      <c r="M50" s="103">
        <v>6640.8</v>
      </c>
      <c r="N50" s="103">
        <v>5138</v>
      </c>
    </row>
    <row r="51" spans="1:14" ht="30" x14ac:dyDescent="0.25">
      <c r="A51" s="92" t="s">
        <v>127</v>
      </c>
      <c r="B51" s="97" t="s">
        <v>128</v>
      </c>
      <c r="C51" s="98">
        <v>4426</v>
      </c>
      <c r="D51" s="120">
        <v>4980.8999999999996</v>
      </c>
      <c r="E51" s="120">
        <v>3165.4</v>
      </c>
      <c r="F51" s="120">
        <v>4980.8999999999996</v>
      </c>
      <c r="G51" s="120">
        <v>5927</v>
      </c>
      <c r="H51" s="94">
        <f t="shared" si="0"/>
        <v>118.99455921620591</v>
      </c>
      <c r="I51" s="120"/>
      <c r="J51" s="39"/>
      <c r="K51" s="114"/>
      <c r="L51" s="130"/>
      <c r="M51" s="103">
        <v>4878</v>
      </c>
      <c r="N51" s="103">
        <v>4878</v>
      </c>
    </row>
    <row r="52" spans="1:14" x14ac:dyDescent="0.25">
      <c r="A52" s="92" t="s">
        <v>129</v>
      </c>
      <c r="B52" s="97" t="s">
        <v>130</v>
      </c>
      <c r="C52" s="98"/>
      <c r="D52" s="120"/>
      <c r="E52" s="120"/>
      <c r="F52" s="120"/>
      <c r="G52" s="120"/>
      <c r="H52" s="94"/>
      <c r="I52" s="120"/>
      <c r="J52" s="39"/>
      <c r="K52" s="114"/>
      <c r="L52" s="130"/>
      <c r="M52" s="103"/>
      <c r="N52" s="103"/>
    </row>
    <row r="53" spans="1:14" x14ac:dyDescent="0.2">
      <c r="A53" s="92" t="s">
        <v>131</v>
      </c>
      <c r="B53" s="97" t="s">
        <v>132</v>
      </c>
      <c r="C53" s="96">
        <f>C54+C56</f>
        <v>998.09999999999991</v>
      </c>
      <c r="D53" s="96">
        <f t="shared" ref="D53:N53" si="10">D54+D56</f>
        <v>1426.4</v>
      </c>
      <c r="E53" s="96">
        <f t="shared" si="10"/>
        <v>929.9</v>
      </c>
      <c r="F53" s="96">
        <f t="shared" ref="F53" si="11">F54+F56</f>
        <v>1426.4</v>
      </c>
      <c r="G53" s="96">
        <f t="shared" si="10"/>
        <v>1410</v>
      </c>
      <c r="H53" s="94">
        <f t="shared" si="0"/>
        <v>98.850252383623101</v>
      </c>
      <c r="I53" s="96">
        <f t="shared" si="10"/>
        <v>0</v>
      </c>
      <c r="J53" s="96">
        <f t="shared" si="10"/>
        <v>0</v>
      </c>
      <c r="K53" s="96">
        <f t="shared" si="10"/>
        <v>0</v>
      </c>
      <c r="L53" s="96">
        <f t="shared" si="10"/>
        <v>0</v>
      </c>
      <c r="M53" s="96">
        <f t="shared" si="10"/>
        <v>440</v>
      </c>
      <c r="N53" s="96">
        <f t="shared" si="10"/>
        <v>440</v>
      </c>
    </row>
    <row r="54" spans="1:14" ht="30" x14ac:dyDescent="0.2">
      <c r="A54" s="92" t="s">
        <v>133</v>
      </c>
      <c r="B54" s="97" t="s">
        <v>134</v>
      </c>
      <c r="C54" s="98">
        <v>470.8</v>
      </c>
      <c r="D54" s="98">
        <v>676.4</v>
      </c>
      <c r="E54" s="98">
        <v>361.4</v>
      </c>
      <c r="F54" s="98">
        <v>676.4</v>
      </c>
      <c r="G54" s="98">
        <v>660</v>
      </c>
      <c r="H54" s="94">
        <f t="shared" si="0"/>
        <v>97.575399172087529</v>
      </c>
      <c r="I54" s="98"/>
      <c r="J54" s="98"/>
      <c r="K54" s="98"/>
      <c r="L54" s="98"/>
      <c r="M54" s="98">
        <v>340</v>
      </c>
      <c r="N54" s="98">
        <v>340</v>
      </c>
    </row>
    <row r="55" spans="1:14" x14ac:dyDescent="0.2">
      <c r="A55" s="92" t="s">
        <v>135</v>
      </c>
      <c r="B55" s="97" t="s">
        <v>136</v>
      </c>
      <c r="C55" s="98">
        <v>221.4</v>
      </c>
      <c r="D55" s="98">
        <v>300.60000000000002</v>
      </c>
      <c r="E55" s="98">
        <v>145.1</v>
      </c>
      <c r="F55" s="98">
        <v>300.60000000000002</v>
      </c>
      <c r="G55" s="98">
        <v>320</v>
      </c>
      <c r="H55" s="94">
        <f t="shared" si="0"/>
        <v>106.45375914836993</v>
      </c>
      <c r="I55" s="98"/>
      <c r="J55" s="98"/>
      <c r="K55" s="98"/>
      <c r="L55" s="98"/>
      <c r="M55" s="98">
        <v>100</v>
      </c>
      <c r="N55" s="98">
        <v>100</v>
      </c>
    </row>
    <row r="56" spans="1:14" ht="30" x14ac:dyDescent="0.2">
      <c r="A56" s="92" t="s">
        <v>137</v>
      </c>
      <c r="B56" s="97" t="s">
        <v>138</v>
      </c>
      <c r="C56" s="98">
        <v>527.29999999999995</v>
      </c>
      <c r="D56" s="98">
        <v>750</v>
      </c>
      <c r="E56" s="98">
        <v>568.5</v>
      </c>
      <c r="F56" s="98">
        <v>750</v>
      </c>
      <c r="G56" s="98">
        <v>750</v>
      </c>
      <c r="H56" s="94">
        <f t="shared" si="0"/>
        <v>100</v>
      </c>
      <c r="I56" s="98"/>
      <c r="J56" s="98"/>
      <c r="K56" s="98"/>
      <c r="L56" s="98"/>
      <c r="M56" s="98">
        <v>100</v>
      </c>
      <c r="N56" s="98">
        <v>100</v>
      </c>
    </row>
    <row r="57" spans="1:14" x14ac:dyDescent="0.2">
      <c r="A57" s="92" t="s">
        <v>139</v>
      </c>
      <c r="B57" s="97" t="s">
        <v>140</v>
      </c>
      <c r="C57" s="96">
        <f>C58+C59</f>
        <v>98.1</v>
      </c>
      <c r="D57" s="96">
        <f t="shared" ref="D57:N57" si="12">D58+D59</f>
        <v>127</v>
      </c>
      <c r="E57" s="96">
        <f t="shared" si="12"/>
        <v>87</v>
      </c>
      <c r="F57" s="96">
        <f t="shared" ref="F57" si="13">F58+F59</f>
        <v>127</v>
      </c>
      <c r="G57" s="96">
        <f t="shared" si="12"/>
        <v>115</v>
      </c>
      <c r="H57" s="94">
        <f t="shared" si="0"/>
        <v>90.551181102362193</v>
      </c>
      <c r="I57" s="96">
        <f t="shared" si="12"/>
        <v>0</v>
      </c>
      <c r="J57" s="96">
        <f t="shared" si="12"/>
        <v>0</v>
      </c>
      <c r="K57" s="96">
        <f t="shared" si="12"/>
        <v>0</v>
      </c>
      <c r="L57" s="96">
        <f t="shared" si="12"/>
        <v>0</v>
      </c>
      <c r="M57" s="96">
        <f t="shared" si="12"/>
        <v>0</v>
      </c>
      <c r="N57" s="96">
        <f t="shared" si="12"/>
        <v>0</v>
      </c>
    </row>
    <row r="58" spans="1:14" x14ac:dyDescent="0.2">
      <c r="A58" s="92" t="s">
        <v>141</v>
      </c>
      <c r="B58" s="97" t="s">
        <v>142</v>
      </c>
      <c r="C58" s="98">
        <v>61.3</v>
      </c>
      <c r="D58" s="98">
        <v>87</v>
      </c>
      <c r="E58" s="98">
        <v>60.4</v>
      </c>
      <c r="F58" s="98">
        <v>87</v>
      </c>
      <c r="G58" s="98">
        <v>75</v>
      </c>
      <c r="H58" s="94">
        <f t="shared" si="0"/>
        <v>86.206896551724128</v>
      </c>
      <c r="I58" s="98"/>
      <c r="J58" s="98"/>
      <c r="K58" s="98"/>
      <c r="L58" s="98"/>
      <c r="M58" s="98"/>
      <c r="N58" s="98"/>
    </row>
    <row r="59" spans="1:14" ht="30" x14ac:dyDescent="0.2">
      <c r="A59" s="92" t="s">
        <v>143</v>
      </c>
      <c r="B59" s="97" t="s">
        <v>138</v>
      </c>
      <c r="C59" s="98">
        <v>36.799999999999997</v>
      </c>
      <c r="D59" s="98">
        <v>40</v>
      </c>
      <c r="E59" s="98">
        <v>26.6</v>
      </c>
      <c r="F59" s="98">
        <v>40</v>
      </c>
      <c r="G59" s="98">
        <v>40</v>
      </c>
      <c r="H59" s="94">
        <f t="shared" si="0"/>
        <v>100</v>
      </c>
      <c r="I59" s="98"/>
      <c r="J59" s="98"/>
      <c r="K59" s="98"/>
      <c r="L59" s="98"/>
      <c r="M59" s="98"/>
      <c r="N59" s="98"/>
    </row>
    <row r="60" spans="1:14" x14ac:dyDescent="0.2">
      <c r="A60" s="92" t="s">
        <v>144</v>
      </c>
      <c r="B60" s="97" t="s">
        <v>145</v>
      </c>
      <c r="C60" s="96">
        <f>C61+C62</f>
        <v>0</v>
      </c>
      <c r="D60" s="96">
        <f t="shared" ref="D60:N60" si="14">D61+D62</f>
        <v>0</v>
      </c>
      <c r="E60" s="96"/>
      <c r="F60" s="96">
        <f t="shared" ref="F60" si="15">F61+F62</f>
        <v>0</v>
      </c>
      <c r="G60" s="96">
        <f t="shared" si="14"/>
        <v>0</v>
      </c>
      <c r="H60" s="94"/>
      <c r="I60" s="96">
        <f t="shared" si="14"/>
        <v>0</v>
      </c>
      <c r="J60" s="96">
        <f t="shared" si="14"/>
        <v>0</v>
      </c>
      <c r="K60" s="96">
        <f t="shared" si="14"/>
        <v>0</v>
      </c>
      <c r="L60" s="96">
        <f t="shared" si="14"/>
        <v>0</v>
      </c>
      <c r="M60" s="96">
        <f t="shared" si="14"/>
        <v>0</v>
      </c>
      <c r="N60" s="96">
        <f t="shared" si="14"/>
        <v>0</v>
      </c>
    </row>
    <row r="61" spans="1:14" x14ac:dyDescent="0.2">
      <c r="A61" s="92" t="s">
        <v>146</v>
      </c>
      <c r="B61" s="97" t="s">
        <v>147</v>
      </c>
      <c r="C61" s="98"/>
      <c r="D61" s="98"/>
      <c r="E61" s="98"/>
      <c r="F61" s="98"/>
      <c r="G61" s="98"/>
      <c r="H61" s="94"/>
      <c r="I61" s="98"/>
      <c r="J61" s="98"/>
      <c r="K61" s="98"/>
      <c r="L61" s="98"/>
      <c r="M61" s="98"/>
      <c r="N61" s="98"/>
    </row>
    <row r="62" spans="1:14" ht="30" x14ac:dyDescent="0.2">
      <c r="A62" s="92" t="s">
        <v>148</v>
      </c>
      <c r="B62" s="97" t="s">
        <v>138</v>
      </c>
      <c r="C62" s="98"/>
      <c r="D62" s="98"/>
      <c r="E62" s="98"/>
      <c r="F62" s="98"/>
      <c r="G62" s="98"/>
      <c r="H62" s="94"/>
      <c r="I62" s="98"/>
      <c r="J62" s="98"/>
      <c r="K62" s="98"/>
      <c r="L62" s="98"/>
      <c r="M62" s="98"/>
      <c r="N62" s="98"/>
    </row>
    <row r="63" spans="1:14" x14ac:dyDescent="0.2">
      <c r="A63" s="92" t="s">
        <v>149</v>
      </c>
      <c r="B63" s="97" t="s">
        <v>150</v>
      </c>
      <c r="C63" s="96">
        <f>C64+C65</f>
        <v>0</v>
      </c>
      <c r="D63" s="96">
        <f t="shared" ref="D63:N63" si="16">D64+D65</f>
        <v>0</v>
      </c>
      <c r="E63" s="96">
        <f t="shared" si="16"/>
        <v>0</v>
      </c>
      <c r="F63" s="96">
        <f t="shared" ref="F63" si="17">F64+F65</f>
        <v>0</v>
      </c>
      <c r="G63" s="96">
        <f t="shared" si="16"/>
        <v>0</v>
      </c>
      <c r="H63" s="94"/>
      <c r="I63" s="96">
        <f t="shared" si="16"/>
        <v>0</v>
      </c>
      <c r="J63" s="96">
        <f t="shared" si="16"/>
        <v>0</v>
      </c>
      <c r="K63" s="96">
        <f t="shared" si="16"/>
        <v>0</v>
      </c>
      <c r="L63" s="96">
        <f t="shared" si="16"/>
        <v>0</v>
      </c>
      <c r="M63" s="96">
        <f t="shared" si="16"/>
        <v>0</v>
      </c>
      <c r="N63" s="96">
        <f t="shared" si="16"/>
        <v>0</v>
      </c>
    </row>
    <row r="64" spans="1:14" x14ac:dyDescent="0.2">
      <c r="A64" s="92" t="s">
        <v>151</v>
      </c>
      <c r="B64" s="97" t="s">
        <v>152</v>
      </c>
      <c r="C64" s="98"/>
      <c r="D64" s="98"/>
      <c r="E64" s="98"/>
      <c r="F64" s="98"/>
      <c r="G64" s="98"/>
      <c r="H64" s="94"/>
      <c r="I64" s="98"/>
      <c r="J64" s="98"/>
      <c r="K64" s="98"/>
      <c r="L64" s="98"/>
      <c r="M64" s="98"/>
      <c r="N64" s="98"/>
    </row>
    <row r="65" spans="1:14" ht="30" x14ac:dyDescent="0.2">
      <c r="A65" s="92" t="s">
        <v>153</v>
      </c>
      <c r="B65" s="97" t="s">
        <v>138</v>
      </c>
      <c r="C65" s="98"/>
      <c r="D65" s="98"/>
      <c r="E65" s="98"/>
      <c r="F65" s="98"/>
      <c r="G65" s="98"/>
      <c r="H65" s="94"/>
      <c r="I65" s="98"/>
      <c r="J65" s="98"/>
      <c r="K65" s="98"/>
      <c r="L65" s="98"/>
      <c r="M65" s="98"/>
      <c r="N65" s="98"/>
    </row>
    <row r="66" spans="1:14" ht="30" x14ac:dyDescent="0.2">
      <c r="A66" s="92" t="s">
        <v>154</v>
      </c>
      <c r="B66" s="97" t="s">
        <v>155</v>
      </c>
      <c r="C66" s="96">
        <f>C67+C68</f>
        <v>0</v>
      </c>
      <c r="D66" s="96">
        <f t="shared" ref="D66:N66" si="18">D67+D68</f>
        <v>0</v>
      </c>
      <c r="E66" s="96">
        <f t="shared" si="18"/>
        <v>0</v>
      </c>
      <c r="F66" s="96">
        <f t="shared" ref="F66" si="19">F67+F68</f>
        <v>0</v>
      </c>
      <c r="G66" s="96">
        <f t="shared" si="18"/>
        <v>0</v>
      </c>
      <c r="H66" s="94"/>
      <c r="I66" s="96">
        <f t="shared" si="18"/>
        <v>0</v>
      </c>
      <c r="J66" s="96">
        <f t="shared" si="18"/>
        <v>0</v>
      </c>
      <c r="K66" s="96">
        <f t="shared" si="18"/>
        <v>0</v>
      </c>
      <c r="L66" s="96">
        <f t="shared" si="18"/>
        <v>0</v>
      </c>
      <c r="M66" s="96">
        <f t="shared" si="18"/>
        <v>0</v>
      </c>
      <c r="N66" s="96">
        <f t="shared" si="18"/>
        <v>0</v>
      </c>
    </row>
    <row r="67" spans="1:14" x14ac:dyDescent="0.25">
      <c r="A67" s="92" t="s">
        <v>156</v>
      </c>
      <c r="B67" s="97" t="s">
        <v>157</v>
      </c>
      <c r="C67" s="98"/>
      <c r="D67" s="102"/>
      <c r="E67" s="102"/>
      <c r="F67" s="102"/>
      <c r="G67" s="102"/>
      <c r="H67" s="94"/>
      <c r="I67" s="102"/>
      <c r="J67" s="39"/>
      <c r="K67" s="114"/>
      <c r="L67" s="130"/>
      <c r="M67" s="103"/>
      <c r="N67" s="103"/>
    </row>
    <row r="68" spans="1:14" ht="30" x14ac:dyDescent="0.25">
      <c r="A68" s="92" t="s">
        <v>158</v>
      </c>
      <c r="B68" s="97" t="s">
        <v>138</v>
      </c>
      <c r="C68" s="98"/>
      <c r="D68" s="102"/>
      <c r="E68" s="102"/>
      <c r="F68" s="102"/>
      <c r="G68" s="102"/>
      <c r="H68" s="94"/>
      <c r="I68" s="102"/>
      <c r="J68" s="38"/>
      <c r="K68" s="114"/>
      <c r="L68" s="130"/>
      <c r="M68" s="103"/>
      <c r="N68" s="103"/>
    </row>
    <row r="69" spans="1:14" ht="30" x14ac:dyDescent="0.2">
      <c r="A69" s="92" t="s">
        <v>159</v>
      </c>
      <c r="B69" s="97" t="s">
        <v>160</v>
      </c>
      <c r="C69" s="96">
        <f>C70+C71</f>
        <v>104</v>
      </c>
      <c r="D69" s="96">
        <f t="shared" ref="D69:N69" si="20">D70+D71</f>
        <v>115</v>
      </c>
      <c r="E69" s="96">
        <f>E70</f>
        <v>113.6</v>
      </c>
      <c r="F69" s="96">
        <f t="shared" ref="F69" si="21">F70+F71</f>
        <v>115</v>
      </c>
      <c r="G69" s="96">
        <f t="shared" si="20"/>
        <v>0</v>
      </c>
      <c r="H69" s="94">
        <f t="shared" si="0"/>
        <v>0</v>
      </c>
      <c r="I69" s="96">
        <f t="shared" si="20"/>
        <v>0</v>
      </c>
      <c r="J69" s="96">
        <f t="shared" si="20"/>
        <v>0</v>
      </c>
      <c r="K69" s="96">
        <f t="shared" si="20"/>
        <v>0</v>
      </c>
      <c r="L69" s="96">
        <f t="shared" si="20"/>
        <v>0</v>
      </c>
      <c r="M69" s="96">
        <f t="shared" si="20"/>
        <v>0</v>
      </c>
      <c r="N69" s="96">
        <f t="shared" si="20"/>
        <v>0</v>
      </c>
    </row>
    <row r="70" spans="1:14" x14ac:dyDescent="0.25">
      <c r="A70" s="92" t="s">
        <v>161</v>
      </c>
      <c r="B70" s="97" t="s">
        <v>162</v>
      </c>
      <c r="C70" s="98">
        <v>104</v>
      </c>
      <c r="D70" s="120">
        <v>115</v>
      </c>
      <c r="E70" s="120">
        <v>113.6</v>
      </c>
      <c r="F70" s="120">
        <v>115</v>
      </c>
      <c r="G70" s="120"/>
      <c r="H70" s="94">
        <f t="shared" si="0"/>
        <v>0</v>
      </c>
      <c r="I70" s="120"/>
      <c r="J70" s="38"/>
      <c r="K70" s="114"/>
      <c r="L70" s="130"/>
      <c r="M70" s="103"/>
      <c r="N70" s="103"/>
    </row>
    <row r="71" spans="1:14" ht="30" x14ac:dyDescent="0.25">
      <c r="A71" s="92" t="s">
        <v>163</v>
      </c>
      <c r="B71" s="97" t="s">
        <v>138</v>
      </c>
      <c r="C71" s="98"/>
      <c r="D71" s="120"/>
      <c r="E71" s="120"/>
      <c r="F71" s="120"/>
      <c r="G71" s="120"/>
      <c r="H71" s="94"/>
      <c r="I71" s="120"/>
      <c r="J71" s="38"/>
      <c r="K71" s="114"/>
      <c r="L71" s="130"/>
      <c r="M71" s="103"/>
      <c r="N71" s="103"/>
    </row>
    <row r="72" spans="1:14" ht="30" x14ac:dyDescent="0.2">
      <c r="A72" s="92" t="s">
        <v>164</v>
      </c>
      <c r="B72" s="97" t="s">
        <v>165</v>
      </c>
      <c r="C72" s="96">
        <f>C74+C73+C75</f>
        <v>181.6</v>
      </c>
      <c r="D72" s="96">
        <f t="shared" ref="D72:N72" si="22">D74+D73+D75</f>
        <v>190</v>
      </c>
      <c r="E72" s="96">
        <f t="shared" si="22"/>
        <v>130.19999999999999</v>
      </c>
      <c r="F72" s="96">
        <f t="shared" ref="F72" si="23">F74+F73+F75</f>
        <v>190</v>
      </c>
      <c r="G72" s="96">
        <f t="shared" si="22"/>
        <v>196</v>
      </c>
      <c r="H72" s="94">
        <f t="shared" si="0"/>
        <v>103.15789473684211</v>
      </c>
      <c r="I72" s="96">
        <f t="shared" si="22"/>
        <v>0</v>
      </c>
      <c r="J72" s="96">
        <f t="shared" si="22"/>
        <v>0</v>
      </c>
      <c r="K72" s="96">
        <f t="shared" si="22"/>
        <v>0</v>
      </c>
      <c r="L72" s="96">
        <f t="shared" si="22"/>
        <v>0</v>
      </c>
      <c r="M72" s="96">
        <f t="shared" si="22"/>
        <v>10</v>
      </c>
      <c r="N72" s="96">
        <f t="shared" si="22"/>
        <v>10</v>
      </c>
    </row>
    <row r="73" spans="1:14" ht="30" x14ac:dyDescent="0.25">
      <c r="A73" s="92" t="s">
        <v>166</v>
      </c>
      <c r="B73" s="97" t="s">
        <v>167</v>
      </c>
      <c r="C73" s="96">
        <v>181.6</v>
      </c>
      <c r="D73" s="96">
        <v>190</v>
      </c>
      <c r="E73" s="96">
        <v>130.19999999999999</v>
      </c>
      <c r="F73" s="96">
        <v>190</v>
      </c>
      <c r="G73" s="96">
        <v>196</v>
      </c>
      <c r="H73" s="94">
        <f t="shared" si="0"/>
        <v>103.15789473684211</v>
      </c>
      <c r="I73" s="96"/>
      <c r="J73" s="38"/>
      <c r="K73" s="114"/>
      <c r="L73" s="130"/>
      <c r="M73" s="103">
        <v>10</v>
      </c>
      <c r="N73" s="103">
        <v>10</v>
      </c>
    </row>
    <row r="74" spans="1:14" ht="30" x14ac:dyDescent="0.25">
      <c r="A74" s="92" t="s">
        <v>168</v>
      </c>
      <c r="B74" s="97" t="s">
        <v>169</v>
      </c>
      <c r="C74" s="98"/>
      <c r="D74" s="120"/>
      <c r="E74" s="120"/>
      <c r="F74" s="120"/>
      <c r="G74" s="120"/>
      <c r="H74" s="94"/>
      <c r="I74" s="120"/>
      <c r="J74" s="38"/>
      <c r="K74" s="114"/>
      <c r="L74" s="130"/>
      <c r="M74" s="103"/>
      <c r="N74" s="103"/>
    </row>
    <row r="75" spans="1:14" ht="30" x14ac:dyDescent="0.25">
      <c r="A75" s="92" t="s">
        <v>170</v>
      </c>
      <c r="B75" s="97" t="s">
        <v>171</v>
      </c>
      <c r="C75" s="98"/>
      <c r="D75" s="120"/>
      <c r="E75" s="120"/>
      <c r="F75" s="120"/>
      <c r="G75" s="120"/>
      <c r="H75" s="94"/>
      <c r="I75" s="120"/>
      <c r="J75" s="39"/>
      <c r="K75" s="114"/>
      <c r="L75" s="130"/>
      <c r="M75" s="103"/>
      <c r="N75" s="103"/>
    </row>
    <row r="76" spans="1:14" ht="30" x14ac:dyDescent="0.25">
      <c r="A76" s="92" t="s">
        <v>172</v>
      </c>
      <c r="B76" s="97" t="s">
        <v>173</v>
      </c>
      <c r="C76" s="98"/>
      <c r="D76" s="120"/>
      <c r="E76" s="120"/>
      <c r="F76" s="120"/>
      <c r="G76" s="120"/>
      <c r="H76" s="94"/>
      <c r="I76" s="120"/>
      <c r="J76" s="38"/>
      <c r="K76" s="114"/>
      <c r="L76" s="130"/>
      <c r="M76" s="103"/>
      <c r="N76" s="103"/>
    </row>
    <row r="77" spans="1:14" ht="42.75" x14ac:dyDescent="0.25">
      <c r="A77" s="100">
        <v>2</v>
      </c>
      <c r="B77" s="101" t="s">
        <v>174</v>
      </c>
      <c r="C77" s="94">
        <f>C78+C79+C80+C81</f>
        <v>0</v>
      </c>
      <c r="D77" s="94">
        <f>D78+D79+D80+D81</f>
        <v>1078.8</v>
      </c>
      <c r="E77" s="94">
        <f>E78+E79+E80+E81</f>
        <v>0</v>
      </c>
      <c r="F77" s="94">
        <f>F78+F79+F80+F81</f>
        <v>1078.8</v>
      </c>
      <c r="G77" s="94">
        <f>G78+G79+G80+G81</f>
        <v>200</v>
      </c>
      <c r="H77" s="94">
        <f t="shared" ref="H77:H138" si="24">G77/D77*100</f>
        <v>18.539117538005193</v>
      </c>
      <c r="I77" s="94">
        <f>I78+I79+I80+I81</f>
        <v>0</v>
      </c>
      <c r="J77" s="39"/>
      <c r="K77" s="114"/>
      <c r="L77" s="130"/>
      <c r="M77" s="103"/>
      <c r="N77" s="103"/>
    </row>
    <row r="78" spans="1:14" x14ac:dyDescent="0.25">
      <c r="A78" s="92" t="s">
        <v>22</v>
      </c>
      <c r="B78" s="97" t="s">
        <v>336</v>
      </c>
      <c r="C78" s="96"/>
      <c r="D78" s="96"/>
      <c r="E78" s="96"/>
      <c r="F78" s="96"/>
      <c r="G78" s="96"/>
      <c r="H78" s="94"/>
      <c r="I78" s="96"/>
      <c r="J78" s="39"/>
      <c r="K78" s="114"/>
      <c r="L78" s="130"/>
      <c r="M78" s="103"/>
      <c r="N78" s="103"/>
    </row>
    <row r="79" spans="1:14" x14ac:dyDescent="0.25">
      <c r="A79" s="92" t="s">
        <v>23</v>
      </c>
      <c r="B79" s="97" t="s">
        <v>337</v>
      </c>
      <c r="C79" s="96"/>
      <c r="D79" s="96"/>
      <c r="E79" s="96"/>
      <c r="F79" s="96"/>
      <c r="G79" s="96"/>
      <c r="H79" s="94"/>
      <c r="I79" s="96"/>
      <c r="J79" s="38"/>
      <c r="K79" s="114"/>
      <c r="L79" s="130"/>
      <c r="M79" s="103"/>
      <c r="N79" s="103"/>
    </row>
    <row r="80" spans="1:14" x14ac:dyDescent="0.25">
      <c r="A80" s="92" t="s">
        <v>24</v>
      </c>
      <c r="B80" s="97" t="s">
        <v>338</v>
      </c>
      <c r="C80" s="96"/>
      <c r="D80" s="96"/>
      <c r="E80" s="96"/>
      <c r="F80" s="96"/>
      <c r="G80" s="96"/>
      <c r="H80" s="94"/>
      <c r="I80" s="96"/>
      <c r="J80" s="38"/>
      <c r="K80" s="114"/>
      <c r="L80" s="130"/>
      <c r="M80" s="103"/>
      <c r="N80" s="103"/>
    </row>
    <row r="81" spans="1:14" x14ac:dyDescent="0.25">
      <c r="A81" s="92" t="s">
        <v>25</v>
      </c>
      <c r="B81" s="97" t="s">
        <v>339</v>
      </c>
      <c r="C81" s="96"/>
      <c r="D81" s="96">
        <v>1078.8</v>
      </c>
      <c r="E81" s="96">
        <v>0</v>
      </c>
      <c r="F81" s="96">
        <v>1078.8</v>
      </c>
      <c r="G81" s="96">
        <v>200</v>
      </c>
      <c r="H81" s="94">
        <f t="shared" si="24"/>
        <v>18.539117538005193</v>
      </c>
      <c r="I81" s="96"/>
      <c r="J81" s="38"/>
      <c r="K81" s="114"/>
      <c r="L81" s="130"/>
      <c r="M81" s="103"/>
      <c r="N81" s="103"/>
    </row>
    <row r="82" spans="1:14" ht="57" x14ac:dyDescent="0.2">
      <c r="A82" s="100">
        <v>3</v>
      </c>
      <c r="B82" s="101" t="s">
        <v>177</v>
      </c>
      <c r="C82" s="94">
        <f>C83+C85+C87+C89+C91</f>
        <v>10</v>
      </c>
      <c r="D82" s="94">
        <f t="shared" ref="D82:N82" si="25">D83+D85+D87+D89+D91</f>
        <v>263.3</v>
      </c>
      <c r="E82" s="94">
        <f t="shared" si="25"/>
        <v>213.2</v>
      </c>
      <c r="F82" s="94">
        <f t="shared" ref="F82" si="26">F83+F85+F87+F89+F91</f>
        <v>263.3</v>
      </c>
      <c r="G82" s="94">
        <f t="shared" si="25"/>
        <v>0</v>
      </c>
      <c r="H82" s="94">
        <f t="shared" si="24"/>
        <v>0</v>
      </c>
      <c r="I82" s="94">
        <f t="shared" si="25"/>
        <v>0</v>
      </c>
      <c r="J82" s="94">
        <f t="shared" si="25"/>
        <v>0</v>
      </c>
      <c r="K82" s="94">
        <f t="shared" si="25"/>
        <v>0</v>
      </c>
      <c r="L82" s="94">
        <f t="shared" si="25"/>
        <v>0</v>
      </c>
      <c r="M82" s="94">
        <f t="shared" si="25"/>
        <v>0</v>
      </c>
      <c r="N82" s="94">
        <f t="shared" si="25"/>
        <v>0</v>
      </c>
    </row>
    <row r="83" spans="1:14" x14ac:dyDescent="0.25">
      <c r="A83" s="92" t="s">
        <v>178</v>
      </c>
      <c r="B83" s="97" t="s">
        <v>175</v>
      </c>
      <c r="C83" s="96"/>
      <c r="D83" s="96"/>
      <c r="E83" s="96"/>
      <c r="F83" s="96"/>
      <c r="G83" s="96"/>
      <c r="H83" s="94"/>
      <c r="I83" s="96"/>
      <c r="J83" s="38"/>
      <c r="K83" s="114"/>
      <c r="L83" s="130"/>
      <c r="M83" s="103"/>
      <c r="N83" s="103"/>
    </row>
    <row r="84" spans="1:14" ht="30" x14ac:dyDescent="0.25">
      <c r="A84" s="92" t="s">
        <v>179</v>
      </c>
      <c r="B84" s="97" t="s">
        <v>322</v>
      </c>
      <c r="C84" s="98"/>
      <c r="D84" s="102"/>
      <c r="E84" s="102"/>
      <c r="F84" s="102"/>
      <c r="G84" s="102"/>
      <c r="H84" s="94"/>
      <c r="I84" s="102"/>
      <c r="J84" s="38"/>
      <c r="K84" s="114"/>
      <c r="L84" s="130"/>
      <c r="M84" s="103"/>
      <c r="N84" s="103"/>
    </row>
    <row r="85" spans="1:14" ht="30" x14ac:dyDescent="0.25">
      <c r="A85" s="92" t="s">
        <v>180</v>
      </c>
      <c r="B85" s="97" t="s">
        <v>176</v>
      </c>
      <c r="C85" s="96">
        <v>10</v>
      </c>
      <c r="D85" s="96">
        <v>263.3</v>
      </c>
      <c r="E85" s="96">
        <v>213.2</v>
      </c>
      <c r="F85" s="96">
        <v>263.3</v>
      </c>
      <c r="G85" s="96"/>
      <c r="H85" s="94"/>
      <c r="I85" s="96"/>
      <c r="J85" s="38"/>
      <c r="K85" s="114"/>
      <c r="L85" s="130"/>
      <c r="M85" s="103"/>
      <c r="N85" s="103"/>
    </row>
    <row r="86" spans="1:14" ht="30" x14ac:dyDescent="0.25">
      <c r="A86" s="92" t="s">
        <v>181</v>
      </c>
      <c r="B86" s="97" t="s">
        <v>322</v>
      </c>
      <c r="C86" s="98"/>
      <c r="D86" s="102"/>
      <c r="E86" s="102"/>
      <c r="F86" s="102"/>
      <c r="G86" s="102"/>
      <c r="H86" s="94"/>
      <c r="I86" s="102"/>
      <c r="J86" s="38"/>
      <c r="K86" s="114"/>
      <c r="L86" s="130"/>
      <c r="M86" s="103"/>
      <c r="N86" s="103"/>
    </row>
    <row r="87" spans="1:14" ht="30" x14ac:dyDescent="0.25">
      <c r="A87" s="92" t="s">
        <v>182</v>
      </c>
      <c r="B87" s="97" t="s">
        <v>183</v>
      </c>
      <c r="C87" s="96"/>
      <c r="D87" s="96"/>
      <c r="E87" s="96"/>
      <c r="F87" s="96"/>
      <c r="G87" s="96"/>
      <c r="H87" s="94"/>
      <c r="I87" s="96"/>
      <c r="J87" s="38"/>
      <c r="K87" s="114"/>
      <c r="L87" s="130"/>
      <c r="M87" s="103"/>
      <c r="N87" s="103"/>
    </row>
    <row r="88" spans="1:14" ht="30" x14ac:dyDescent="0.25">
      <c r="A88" s="92" t="s">
        <v>184</v>
      </c>
      <c r="B88" s="97" t="s">
        <v>322</v>
      </c>
      <c r="C88" s="98"/>
      <c r="D88" s="102"/>
      <c r="E88" s="102"/>
      <c r="F88" s="102"/>
      <c r="G88" s="102"/>
      <c r="H88" s="94"/>
      <c r="I88" s="102"/>
      <c r="J88" s="39"/>
      <c r="K88" s="114"/>
      <c r="L88" s="130"/>
      <c r="M88" s="103"/>
      <c r="N88" s="103"/>
    </row>
    <row r="89" spans="1:14" ht="60" x14ac:dyDescent="0.25">
      <c r="A89" s="92" t="s">
        <v>185</v>
      </c>
      <c r="B89" s="97" t="s">
        <v>186</v>
      </c>
      <c r="C89" s="96"/>
      <c r="D89" s="96"/>
      <c r="E89" s="96"/>
      <c r="F89" s="96"/>
      <c r="G89" s="96"/>
      <c r="H89" s="94"/>
      <c r="I89" s="96"/>
      <c r="J89" s="38"/>
      <c r="K89" s="114"/>
      <c r="L89" s="130"/>
      <c r="M89" s="103"/>
      <c r="N89" s="103"/>
    </row>
    <row r="90" spans="1:14" ht="30" x14ac:dyDescent="0.25">
      <c r="A90" s="92" t="s">
        <v>187</v>
      </c>
      <c r="B90" s="97" t="s">
        <v>322</v>
      </c>
      <c r="C90" s="98"/>
      <c r="D90" s="120"/>
      <c r="E90" s="120"/>
      <c r="F90" s="120"/>
      <c r="G90" s="120"/>
      <c r="H90" s="94"/>
      <c r="I90" s="120"/>
      <c r="J90" s="39"/>
      <c r="K90" s="114"/>
      <c r="L90" s="130"/>
      <c r="M90" s="103"/>
      <c r="N90" s="103"/>
    </row>
    <row r="91" spans="1:14" ht="36" customHeight="1" x14ac:dyDescent="0.25">
      <c r="A91" s="92" t="s">
        <v>60</v>
      </c>
      <c r="B91" s="97" t="s">
        <v>188</v>
      </c>
      <c r="C91" s="96"/>
      <c r="D91" s="96"/>
      <c r="E91" s="96"/>
      <c r="F91" s="96"/>
      <c r="G91" s="96"/>
      <c r="H91" s="94"/>
      <c r="I91" s="96"/>
      <c r="J91" s="39"/>
      <c r="K91" s="114"/>
      <c r="L91" s="130"/>
      <c r="M91" s="103"/>
      <c r="N91" s="103"/>
    </row>
    <row r="92" spans="1:14" ht="42.75" x14ac:dyDescent="0.25">
      <c r="A92" s="100">
        <v>4</v>
      </c>
      <c r="B92" s="101" t="s">
        <v>189</v>
      </c>
      <c r="C92" s="94">
        <f>C94+C95+C96+C97+C93</f>
        <v>0</v>
      </c>
      <c r="D92" s="94">
        <f>D94+D95+D96+D97+D93</f>
        <v>0</v>
      </c>
      <c r="E92" s="94">
        <f>E94+E95+E96+E97+E93</f>
        <v>0</v>
      </c>
      <c r="F92" s="94">
        <f>F94+F95+F96+F97+F93</f>
        <v>0</v>
      </c>
      <c r="G92" s="94">
        <f>G94+G95+G96+G97+G93</f>
        <v>0</v>
      </c>
      <c r="H92" s="94"/>
      <c r="I92" s="94">
        <f>I94+I95+I96+I97+I93</f>
        <v>0</v>
      </c>
      <c r="J92" s="39"/>
      <c r="K92" s="114"/>
      <c r="L92" s="130"/>
      <c r="M92" s="103"/>
      <c r="N92" s="103"/>
    </row>
    <row r="93" spans="1:14" x14ac:dyDescent="0.25">
      <c r="A93" s="92" t="s">
        <v>65</v>
      </c>
      <c r="B93" s="97" t="s">
        <v>336</v>
      </c>
      <c r="C93" s="96"/>
      <c r="D93" s="96"/>
      <c r="E93" s="96"/>
      <c r="F93" s="96"/>
      <c r="G93" s="96"/>
      <c r="H93" s="94"/>
      <c r="I93" s="96"/>
      <c r="J93" s="38"/>
      <c r="K93" s="114"/>
      <c r="L93" s="130"/>
      <c r="M93" s="103"/>
      <c r="N93" s="103"/>
    </row>
    <row r="94" spans="1:14" x14ac:dyDescent="0.25">
      <c r="A94" s="92" t="s">
        <v>67</v>
      </c>
      <c r="B94" s="97" t="s">
        <v>340</v>
      </c>
      <c r="C94" s="98"/>
      <c r="D94" s="120"/>
      <c r="E94" s="120"/>
      <c r="F94" s="120"/>
      <c r="G94" s="120"/>
      <c r="H94" s="94"/>
      <c r="I94" s="120"/>
      <c r="J94" s="39"/>
      <c r="K94" s="114"/>
      <c r="L94" s="130"/>
      <c r="M94" s="103"/>
      <c r="N94" s="103"/>
    </row>
    <row r="95" spans="1:14" x14ac:dyDescent="0.25">
      <c r="A95" s="92" t="s">
        <v>69</v>
      </c>
      <c r="B95" s="97" t="s">
        <v>341</v>
      </c>
      <c r="C95" s="98"/>
      <c r="D95" s="120"/>
      <c r="E95" s="120"/>
      <c r="F95" s="120"/>
      <c r="G95" s="120"/>
      <c r="H95" s="94"/>
      <c r="I95" s="120"/>
      <c r="J95" s="38"/>
      <c r="K95" s="114"/>
      <c r="L95" s="130"/>
      <c r="M95" s="103"/>
      <c r="N95" s="103"/>
    </row>
    <row r="96" spans="1:14" ht="60" x14ac:dyDescent="0.25">
      <c r="A96" s="92" t="s">
        <v>71</v>
      </c>
      <c r="B96" s="97" t="s">
        <v>342</v>
      </c>
      <c r="C96" s="98"/>
      <c r="D96" s="120"/>
      <c r="E96" s="120"/>
      <c r="F96" s="120"/>
      <c r="G96" s="120"/>
      <c r="H96" s="94"/>
      <c r="I96" s="120"/>
      <c r="J96" s="39"/>
      <c r="K96" s="114"/>
      <c r="L96" s="130"/>
      <c r="M96" s="103"/>
      <c r="N96" s="103"/>
    </row>
    <row r="97" spans="1:14" x14ac:dyDescent="0.25">
      <c r="A97" s="92" t="s">
        <v>73</v>
      </c>
      <c r="B97" s="97" t="s">
        <v>339</v>
      </c>
      <c r="C97" s="98"/>
      <c r="D97" s="120"/>
      <c r="E97" s="120"/>
      <c r="F97" s="120"/>
      <c r="G97" s="120"/>
      <c r="H97" s="94"/>
      <c r="I97" s="120"/>
      <c r="J97" s="39"/>
      <c r="K97" s="114"/>
      <c r="L97" s="130"/>
      <c r="M97" s="103"/>
      <c r="N97" s="103"/>
    </row>
    <row r="98" spans="1:14" x14ac:dyDescent="0.25">
      <c r="A98" s="92"/>
      <c r="B98" s="97" t="s">
        <v>21</v>
      </c>
      <c r="C98" s="98"/>
      <c r="D98" s="120"/>
      <c r="E98" s="120"/>
      <c r="F98" s="120"/>
      <c r="G98" s="120"/>
      <c r="H98" s="94"/>
      <c r="I98" s="120"/>
      <c r="J98" s="39"/>
      <c r="K98" s="114"/>
      <c r="L98" s="130"/>
      <c r="M98" s="103"/>
      <c r="N98" s="103"/>
    </row>
    <row r="99" spans="1:14" ht="120" x14ac:dyDescent="0.25">
      <c r="A99" s="92" t="s">
        <v>348</v>
      </c>
      <c r="B99" s="97" t="s">
        <v>347</v>
      </c>
      <c r="C99" s="98"/>
      <c r="D99" s="120"/>
      <c r="E99" s="120"/>
      <c r="F99" s="120"/>
      <c r="G99" s="120"/>
      <c r="H99" s="94"/>
      <c r="I99" s="120"/>
      <c r="J99" s="38"/>
      <c r="K99" s="114"/>
      <c r="L99" s="130"/>
      <c r="M99" s="103"/>
      <c r="N99" s="103"/>
    </row>
    <row r="100" spans="1:14" ht="45" x14ac:dyDescent="0.25">
      <c r="A100" s="92" t="s">
        <v>75</v>
      </c>
      <c r="B100" s="97" t="s">
        <v>329</v>
      </c>
      <c r="C100" s="98"/>
      <c r="D100" s="120"/>
      <c r="E100" s="120"/>
      <c r="F100" s="120"/>
      <c r="G100" s="120"/>
      <c r="H100" s="94"/>
      <c r="I100" s="120"/>
      <c r="J100" s="38"/>
      <c r="K100" s="114"/>
      <c r="L100" s="130"/>
      <c r="M100" s="103"/>
      <c r="N100" s="103"/>
    </row>
    <row r="101" spans="1:14" ht="28.5" x14ac:dyDescent="0.2">
      <c r="A101" s="100">
        <v>5</v>
      </c>
      <c r="B101" s="101" t="s">
        <v>190</v>
      </c>
      <c r="C101" s="94">
        <f>C105+C108+C115+C123+C125</f>
        <v>1836.2</v>
      </c>
      <c r="D101" s="94">
        <f t="shared" ref="D101:L101" si="27">D102+D105+D108+D111+D112+D115+D118+D119+D120+D121+D124+D125</f>
        <v>2794.9</v>
      </c>
      <c r="E101" s="94">
        <f t="shared" si="27"/>
        <v>1604.6999999999998</v>
      </c>
      <c r="F101" s="94">
        <f t="shared" ref="F101" si="28">F102+F105+F108+F111+F112+F115+F118+F119+F120+F121+F124+F125</f>
        <v>2794.9</v>
      </c>
      <c r="G101" s="94">
        <f t="shared" si="27"/>
        <v>942.5</v>
      </c>
      <c r="H101" s="94">
        <f t="shared" si="24"/>
        <v>33.722136749078679</v>
      </c>
      <c r="I101" s="94">
        <f t="shared" si="27"/>
        <v>0</v>
      </c>
      <c r="J101" s="94">
        <f t="shared" si="27"/>
        <v>0</v>
      </c>
      <c r="K101" s="94">
        <f t="shared" si="27"/>
        <v>0</v>
      </c>
      <c r="L101" s="94">
        <f t="shared" si="27"/>
        <v>0</v>
      </c>
      <c r="M101" s="94">
        <f>M105+M115+M123+M125+M111</f>
        <v>1484.5</v>
      </c>
      <c r="N101" s="94">
        <f>N105+N115+N123+N125</f>
        <v>1297.5999999999999</v>
      </c>
    </row>
    <row r="102" spans="1:14" x14ac:dyDescent="0.2">
      <c r="A102" s="92" t="s">
        <v>191</v>
      </c>
      <c r="B102" s="97" t="s">
        <v>192</v>
      </c>
      <c r="C102" s="96">
        <f>C103+C104</f>
        <v>0</v>
      </c>
      <c r="D102" s="96">
        <f t="shared" ref="D102:N102" si="29">D103+D104</f>
        <v>0</v>
      </c>
      <c r="E102" s="96">
        <f t="shared" si="29"/>
        <v>0</v>
      </c>
      <c r="F102" s="96">
        <f t="shared" ref="F102" si="30">F103+F104</f>
        <v>0</v>
      </c>
      <c r="G102" s="96">
        <f t="shared" si="29"/>
        <v>0</v>
      </c>
      <c r="H102" s="94"/>
      <c r="I102" s="96">
        <f t="shared" si="29"/>
        <v>0</v>
      </c>
      <c r="J102" s="96">
        <f t="shared" si="29"/>
        <v>0</v>
      </c>
      <c r="K102" s="96">
        <f t="shared" si="29"/>
        <v>0</v>
      </c>
      <c r="L102" s="96">
        <f t="shared" si="29"/>
        <v>0</v>
      </c>
      <c r="M102" s="96">
        <f t="shared" si="29"/>
        <v>0</v>
      </c>
      <c r="N102" s="96">
        <f t="shared" si="29"/>
        <v>0</v>
      </c>
    </row>
    <row r="103" spans="1:14" x14ac:dyDescent="0.2">
      <c r="A103" s="92" t="s">
        <v>193</v>
      </c>
      <c r="B103" s="97" t="s">
        <v>194</v>
      </c>
      <c r="C103" s="98"/>
      <c r="D103" s="98"/>
      <c r="E103" s="98"/>
      <c r="F103" s="98"/>
      <c r="G103" s="98"/>
      <c r="H103" s="94"/>
      <c r="I103" s="98"/>
      <c r="J103" s="98"/>
      <c r="K103" s="98"/>
      <c r="L103" s="98"/>
      <c r="M103" s="98"/>
      <c r="N103" s="98"/>
    </row>
    <row r="104" spans="1:14" ht="30" x14ac:dyDescent="0.2">
      <c r="A104" s="92" t="s">
        <v>195</v>
      </c>
      <c r="B104" s="97" t="s">
        <v>138</v>
      </c>
      <c r="C104" s="98"/>
      <c r="D104" s="98"/>
      <c r="E104" s="98"/>
      <c r="F104" s="98"/>
      <c r="G104" s="98"/>
      <c r="H104" s="94"/>
      <c r="I104" s="98"/>
      <c r="J104" s="98"/>
      <c r="K104" s="98"/>
      <c r="L104" s="98"/>
      <c r="M104" s="98"/>
      <c r="N104" s="98"/>
    </row>
    <row r="105" spans="1:14" ht="45" x14ac:dyDescent="0.2">
      <c r="A105" s="92" t="s">
        <v>196</v>
      </c>
      <c r="B105" s="97" t="s">
        <v>197</v>
      </c>
      <c r="C105" s="96">
        <f>C106+C107</f>
        <v>661.2</v>
      </c>
      <c r="D105" s="96">
        <f t="shared" ref="D105:N105" si="31">D106+D107</f>
        <v>857.4</v>
      </c>
      <c r="E105" s="96">
        <f t="shared" si="31"/>
        <v>485.6</v>
      </c>
      <c r="F105" s="96">
        <f t="shared" ref="F105" si="32">F106+F107</f>
        <v>857.4</v>
      </c>
      <c r="G105" s="96">
        <f t="shared" si="31"/>
        <v>172</v>
      </c>
      <c r="H105" s="94">
        <f t="shared" si="24"/>
        <v>20.060648472125028</v>
      </c>
      <c r="I105" s="96">
        <f t="shared" si="31"/>
        <v>0</v>
      </c>
      <c r="J105" s="96">
        <f t="shared" si="31"/>
        <v>0</v>
      </c>
      <c r="K105" s="96">
        <f t="shared" si="31"/>
        <v>0</v>
      </c>
      <c r="L105" s="96">
        <f t="shared" si="31"/>
        <v>0</v>
      </c>
      <c r="M105" s="96">
        <f t="shared" si="31"/>
        <v>210</v>
      </c>
      <c r="N105" s="96">
        <f t="shared" si="31"/>
        <v>210</v>
      </c>
    </row>
    <row r="106" spans="1:14" ht="30" x14ac:dyDescent="0.2">
      <c r="A106" s="92" t="s">
        <v>198</v>
      </c>
      <c r="B106" s="97" t="s">
        <v>199</v>
      </c>
      <c r="C106" s="98">
        <v>661.2</v>
      </c>
      <c r="D106" s="98">
        <v>857.4</v>
      </c>
      <c r="E106" s="98">
        <v>485.6</v>
      </c>
      <c r="F106" s="98">
        <v>857.4</v>
      </c>
      <c r="G106" s="98">
        <v>172</v>
      </c>
      <c r="H106" s="94">
        <f t="shared" si="24"/>
        <v>20.060648472125028</v>
      </c>
      <c r="I106" s="98"/>
      <c r="J106" s="98"/>
      <c r="K106" s="98"/>
      <c r="L106" s="98"/>
      <c r="M106" s="98">
        <v>210</v>
      </c>
      <c r="N106" s="98">
        <v>210</v>
      </c>
    </row>
    <row r="107" spans="1:14" ht="30" x14ac:dyDescent="0.2">
      <c r="A107" s="92" t="s">
        <v>200</v>
      </c>
      <c r="B107" s="97" t="s">
        <v>138</v>
      </c>
      <c r="C107" s="98"/>
      <c r="D107" s="98"/>
      <c r="E107" s="98"/>
      <c r="F107" s="98"/>
      <c r="G107" s="98"/>
      <c r="H107" s="94"/>
      <c r="I107" s="98"/>
      <c r="J107" s="98"/>
      <c r="K107" s="98"/>
      <c r="L107" s="98"/>
      <c r="M107" s="98"/>
      <c r="N107" s="98"/>
    </row>
    <row r="108" spans="1:14" ht="19.5" customHeight="1" x14ac:dyDescent="0.2">
      <c r="A108" s="92" t="s">
        <v>201</v>
      </c>
      <c r="B108" s="97" t="s">
        <v>202</v>
      </c>
      <c r="C108" s="96">
        <f>C109+C110</f>
        <v>4.0999999999999996</v>
      </c>
      <c r="D108" s="96">
        <f t="shared" ref="D108:N108" si="33">D109+D110</f>
        <v>3</v>
      </c>
      <c r="E108" s="96">
        <f t="shared" si="33"/>
        <v>0.9</v>
      </c>
      <c r="F108" s="96">
        <f t="shared" ref="F108" si="34">F109+F110</f>
        <v>3</v>
      </c>
      <c r="G108" s="96">
        <f t="shared" si="33"/>
        <v>3</v>
      </c>
      <c r="H108" s="94">
        <f t="shared" si="24"/>
        <v>100</v>
      </c>
      <c r="I108" s="96">
        <f t="shared" si="33"/>
        <v>0</v>
      </c>
      <c r="J108" s="96">
        <f t="shared" si="33"/>
        <v>0</v>
      </c>
      <c r="K108" s="96">
        <f t="shared" si="33"/>
        <v>0</v>
      </c>
      <c r="L108" s="96">
        <f t="shared" si="33"/>
        <v>0</v>
      </c>
      <c r="M108" s="96">
        <f t="shared" si="33"/>
        <v>0</v>
      </c>
      <c r="N108" s="96">
        <f t="shared" si="33"/>
        <v>0</v>
      </c>
    </row>
    <row r="109" spans="1:14" x14ac:dyDescent="0.2">
      <c r="A109" s="92" t="s">
        <v>203</v>
      </c>
      <c r="B109" s="97" t="s">
        <v>204</v>
      </c>
      <c r="C109" s="98">
        <v>4.0999999999999996</v>
      </c>
      <c r="D109" s="98">
        <v>3</v>
      </c>
      <c r="E109" s="98">
        <v>0.9</v>
      </c>
      <c r="F109" s="98">
        <v>3</v>
      </c>
      <c r="G109" s="98">
        <v>3</v>
      </c>
      <c r="H109" s="94">
        <f t="shared" si="24"/>
        <v>100</v>
      </c>
      <c r="I109" s="98"/>
      <c r="J109" s="98"/>
      <c r="K109" s="98"/>
      <c r="L109" s="98"/>
      <c r="M109" s="98"/>
      <c r="N109" s="98"/>
    </row>
    <row r="110" spans="1:14" ht="30" x14ac:dyDescent="0.2">
      <c r="A110" s="92" t="s">
        <v>205</v>
      </c>
      <c r="B110" s="97" t="s">
        <v>138</v>
      </c>
      <c r="C110" s="98"/>
      <c r="D110" s="98"/>
      <c r="E110" s="98"/>
      <c r="F110" s="98"/>
      <c r="G110" s="98"/>
      <c r="H110" s="94"/>
      <c r="I110" s="98"/>
      <c r="J110" s="98"/>
      <c r="K110" s="98"/>
      <c r="L110" s="98"/>
      <c r="M110" s="98"/>
      <c r="N110" s="98"/>
    </row>
    <row r="111" spans="1:14" x14ac:dyDescent="0.2">
      <c r="A111" s="92" t="s">
        <v>206</v>
      </c>
      <c r="B111" s="97" t="s">
        <v>207</v>
      </c>
      <c r="C111" s="98"/>
      <c r="D111" s="98"/>
      <c r="E111" s="98"/>
      <c r="F111" s="98"/>
      <c r="G111" s="98"/>
      <c r="H111" s="94"/>
      <c r="I111" s="98"/>
      <c r="J111" s="98"/>
      <c r="K111" s="98"/>
      <c r="L111" s="98"/>
      <c r="M111" s="98">
        <v>438.9</v>
      </c>
      <c r="N111" s="98"/>
    </row>
    <row r="112" spans="1:14" ht="30" x14ac:dyDescent="0.2">
      <c r="A112" s="92" t="s">
        <v>208</v>
      </c>
      <c r="B112" s="97" t="s">
        <v>209</v>
      </c>
      <c r="C112" s="96">
        <f>C113+C114</f>
        <v>0</v>
      </c>
      <c r="D112" s="96">
        <f t="shared" ref="D112:N112" si="35">D113+D114</f>
        <v>0</v>
      </c>
      <c r="E112" s="96">
        <f t="shared" si="35"/>
        <v>0</v>
      </c>
      <c r="F112" s="96">
        <f t="shared" ref="F112" si="36">F113+F114</f>
        <v>0</v>
      </c>
      <c r="G112" s="96">
        <f t="shared" si="35"/>
        <v>0</v>
      </c>
      <c r="H112" s="94"/>
      <c r="I112" s="96">
        <f t="shared" si="35"/>
        <v>0</v>
      </c>
      <c r="J112" s="96">
        <f t="shared" si="35"/>
        <v>0</v>
      </c>
      <c r="K112" s="96">
        <f t="shared" si="35"/>
        <v>0</v>
      </c>
      <c r="L112" s="96">
        <f t="shared" si="35"/>
        <v>0</v>
      </c>
      <c r="M112" s="96">
        <f t="shared" si="35"/>
        <v>0</v>
      </c>
      <c r="N112" s="96">
        <f t="shared" si="35"/>
        <v>0</v>
      </c>
    </row>
    <row r="113" spans="1:14" ht="30" x14ac:dyDescent="0.2">
      <c r="A113" s="92" t="s">
        <v>210</v>
      </c>
      <c r="B113" s="97" t="s">
        <v>211</v>
      </c>
      <c r="C113" s="98"/>
      <c r="D113" s="98"/>
      <c r="E113" s="98"/>
      <c r="F113" s="98"/>
      <c r="G113" s="98"/>
      <c r="H113" s="94"/>
      <c r="I113" s="98"/>
      <c r="J113" s="98"/>
      <c r="K113" s="98"/>
      <c r="L113" s="98"/>
      <c r="M113" s="98"/>
      <c r="N113" s="98"/>
    </row>
    <row r="114" spans="1:14" ht="30" x14ac:dyDescent="0.2">
      <c r="A114" s="92" t="s">
        <v>212</v>
      </c>
      <c r="B114" s="97" t="s">
        <v>138</v>
      </c>
      <c r="C114" s="98"/>
      <c r="D114" s="98"/>
      <c r="E114" s="98"/>
      <c r="F114" s="98"/>
      <c r="G114" s="98"/>
      <c r="H114" s="94"/>
      <c r="I114" s="98"/>
      <c r="J114" s="98"/>
      <c r="K114" s="98"/>
      <c r="L114" s="98"/>
      <c r="M114" s="98"/>
      <c r="N114" s="98"/>
    </row>
    <row r="115" spans="1:14" ht="30" x14ac:dyDescent="0.2">
      <c r="A115" s="92" t="s">
        <v>213</v>
      </c>
      <c r="B115" s="97" t="s">
        <v>214</v>
      </c>
      <c r="C115" s="96">
        <f>C116+C117</f>
        <v>332</v>
      </c>
      <c r="D115" s="96">
        <f t="shared" ref="D115:N115" si="37">D116+D117</f>
        <v>350</v>
      </c>
      <c r="E115" s="96">
        <f t="shared" si="37"/>
        <v>172.8</v>
      </c>
      <c r="F115" s="96">
        <f t="shared" ref="F115" si="38">F116+F117</f>
        <v>350</v>
      </c>
      <c r="G115" s="96">
        <f t="shared" si="37"/>
        <v>350</v>
      </c>
      <c r="H115" s="94">
        <f t="shared" si="24"/>
        <v>100</v>
      </c>
      <c r="I115" s="96">
        <f t="shared" si="37"/>
        <v>0</v>
      </c>
      <c r="J115" s="96">
        <f t="shared" si="37"/>
        <v>0</v>
      </c>
      <c r="K115" s="96">
        <f t="shared" si="37"/>
        <v>0</v>
      </c>
      <c r="L115" s="96">
        <f t="shared" si="37"/>
        <v>0</v>
      </c>
      <c r="M115" s="96">
        <f t="shared" si="37"/>
        <v>350</v>
      </c>
      <c r="N115" s="96">
        <f t="shared" si="37"/>
        <v>350</v>
      </c>
    </row>
    <row r="116" spans="1:14" x14ac:dyDescent="0.2">
      <c r="A116" s="92" t="s">
        <v>215</v>
      </c>
      <c r="B116" s="97" t="s">
        <v>216</v>
      </c>
      <c r="C116" s="98">
        <v>332</v>
      </c>
      <c r="D116" s="98">
        <v>350</v>
      </c>
      <c r="E116" s="98">
        <v>172.8</v>
      </c>
      <c r="F116" s="98">
        <v>350</v>
      </c>
      <c r="G116" s="98">
        <v>350</v>
      </c>
      <c r="H116" s="94">
        <f t="shared" si="24"/>
        <v>100</v>
      </c>
      <c r="I116" s="98"/>
      <c r="J116" s="98"/>
      <c r="K116" s="98"/>
      <c r="L116" s="98"/>
      <c r="M116" s="98">
        <v>350</v>
      </c>
      <c r="N116" s="98">
        <v>350</v>
      </c>
    </row>
    <row r="117" spans="1:14" ht="30" x14ac:dyDescent="0.2">
      <c r="A117" s="92" t="s">
        <v>217</v>
      </c>
      <c r="B117" s="97" t="s">
        <v>218</v>
      </c>
      <c r="C117" s="98"/>
      <c r="D117" s="98"/>
      <c r="E117" s="98"/>
      <c r="F117" s="98"/>
      <c r="G117" s="98"/>
      <c r="H117" s="94"/>
      <c r="I117" s="98"/>
      <c r="J117" s="98"/>
      <c r="K117" s="98"/>
      <c r="L117" s="98"/>
      <c r="M117" s="98"/>
      <c r="N117" s="98"/>
    </row>
    <row r="118" spans="1:14" x14ac:dyDescent="0.2">
      <c r="A118" s="92" t="s">
        <v>323</v>
      </c>
      <c r="B118" s="97" t="s">
        <v>221</v>
      </c>
      <c r="C118" s="98"/>
      <c r="D118" s="98">
        <v>5</v>
      </c>
      <c r="E118" s="98">
        <v>0</v>
      </c>
      <c r="F118" s="98">
        <v>5</v>
      </c>
      <c r="G118" s="98">
        <v>5</v>
      </c>
      <c r="H118" s="94">
        <f t="shared" si="24"/>
        <v>100</v>
      </c>
      <c r="I118" s="98"/>
      <c r="J118" s="98"/>
      <c r="K118" s="98"/>
      <c r="L118" s="98"/>
      <c r="M118" s="98"/>
      <c r="N118" s="98"/>
    </row>
    <row r="119" spans="1:14" x14ac:dyDescent="0.2">
      <c r="A119" s="92" t="s">
        <v>220</v>
      </c>
      <c r="B119" s="97" t="s">
        <v>223</v>
      </c>
      <c r="C119" s="98"/>
      <c r="D119" s="98"/>
      <c r="E119" s="98"/>
      <c r="F119" s="98"/>
      <c r="G119" s="98"/>
      <c r="H119" s="94"/>
      <c r="I119" s="98"/>
      <c r="J119" s="98"/>
      <c r="K119" s="98"/>
      <c r="L119" s="98"/>
      <c r="M119" s="98"/>
      <c r="N119" s="98"/>
    </row>
    <row r="120" spans="1:14" ht="30" x14ac:dyDescent="0.2">
      <c r="A120" s="92" t="s">
        <v>222</v>
      </c>
      <c r="B120" s="97" t="s">
        <v>225</v>
      </c>
      <c r="C120" s="98"/>
      <c r="D120" s="98"/>
      <c r="E120" s="98"/>
      <c r="F120" s="98"/>
      <c r="G120" s="98"/>
      <c r="H120" s="94"/>
      <c r="I120" s="98"/>
      <c r="J120" s="98"/>
      <c r="K120" s="98"/>
      <c r="L120" s="98"/>
      <c r="M120" s="98"/>
      <c r="N120" s="98"/>
    </row>
    <row r="121" spans="1:14" ht="30" x14ac:dyDescent="0.2">
      <c r="A121" s="92" t="s">
        <v>224</v>
      </c>
      <c r="B121" s="97" t="s">
        <v>227</v>
      </c>
      <c r="C121" s="98"/>
      <c r="D121" s="98"/>
      <c r="E121" s="98"/>
      <c r="F121" s="98"/>
      <c r="G121" s="98"/>
      <c r="H121" s="94"/>
      <c r="I121" s="98"/>
      <c r="J121" s="98"/>
      <c r="K121" s="98"/>
      <c r="L121" s="98"/>
      <c r="M121" s="98"/>
      <c r="N121" s="98"/>
    </row>
    <row r="122" spans="1:14" ht="45" x14ac:dyDescent="0.2">
      <c r="A122" s="92" t="s">
        <v>226</v>
      </c>
      <c r="B122" s="97" t="s">
        <v>219</v>
      </c>
      <c r="C122" s="98"/>
      <c r="D122" s="98"/>
      <c r="E122" s="98"/>
      <c r="F122" s="98"/>
      <c r="G122" s="98"/>
      <c r="H122" s="94"/>
      <c r="I122" s="98"/>
      <c r="J122" s="98"/>
      <c r="K122" s="98"/>
      <c r="L122" s="98"/>
      <c r="M122" s="98"/>
      <c r="N122" s="98"/>
    </row>
    <row r="123" spans="1:14" ht="75" x14ac:dyDescent="0.2">
      <c r="A123" s="92" t="s">
        <v>228</v>
      </c>
      <c r="B123" s="97" t="s">
        <v>332</v>
      </c>
      <c r="C123" s="98">
        <v>42.8</v>
      </c>
      <c r="D123" s="98">
        <v>49.8</v>
      </c>
      <c r="E123" s="98">
        <v>37.4</v>
      </c>
      <c r="F123" s="98">
        <v>49.8</v>
      </c>
      <c r="G123" s="98">
        <v>65.599999999999994</v>
      </c>
      <c r="H123" s="94">
        <f t="shared" si="24"/>
        <v>131.72690763052208</v>
      </c>
      <c r="I123" s="98"/>
      <c r="J123" s="98"/>
      <c r="K123" s="98"/>
      <c r="L123" s="98"/>
      <c r="M123" s="98">
        <v>66.599999999999994</v>
      </c>
      <c r="N123" s="98">
        <v>66.599999999999994</v>
      </c>
    </row>
    <row r="124" spans="1:14" ht="75" x14ac:dyDescent="0.2">
      <c r="A124" s="92" t="s">
        <v>229</v>
      </c>
      <c r="B124" s="97" t="s">
        <v>333</v>
      </c>
      <c r="C124" s="98"/>
      <c r="D124" s="98"/>
      <c r="E124" s="98"/>
      <c r="F124" s="98"/>
      <c r="G124" s="98"/>
      <c r="H124" s="94"/>
      <c r="I124" s="98"/>
      <c r="J124" s="98"/>
      <c r="K124" s="98"/>
      <c r="L124" s="98"/>
      <c r="M124" s="98"/>
      <c r="N124" s="98"/>
    </row>
    <row r="125" spans="1:14" x14ac:dyDescent="0.2">
      <c r="A125" s="92" t="s">
        <v>230</v>
      </c>
      <c r="B125" s="97" t="s">
        <v>231</v>
      </c>
      <c r="C125" s="96">
        <f>C130+C131+C133+C135+C137+C143+C144+C149+C156+C157</f>
        <v>796.09999999999991</v>
      </c>
      <c r="D125" s="96">
        <f t="shared" ref="D125:N125" si="39">SUM(D126:D157)</f>
        <v>1579.5</v>
      </c>
      <c r="E125" s="96">
        <f t="shared" si="39"/>
        <v>945.4</v>
      </c>
      <c r="F125" s="96">
        <f t="shared" ref="F125" si="40">SUM(F126:F157)</f>
        <v>1579.5</v>
      </c>
      <c r="G125" s="96">
        <f t="shared" si="39"/>
        <v>412.5</v>
      </c>
      <c r="H125" s="94">
        <f t="shared" si="24"/>
        <v>26.115859449192779</v>
      </c>
      <c r="I125" s="96">
        <f t="shared" si="39"/>
        <v>0</v>
      </c>
      <c r="J125" s="96">
        <f t="shared" si="39"/>
        <v>0</v>
      </c>
      <c r="K125" s="96">
        <f t="shared" si="39"/>
        <v>0</v>
      </c>
      <c r="L125" s="96">
        <f t="shared" si="39"/>
        <v>0</v>
      </c>
      <c r="M125" s="96">
        <f>M133+M135+M136+M140+M143+M144+M149+M156</f>
        <v>419</v>
      </c>
      <c r="N125" s="96">
        <f t="shared" si="39"/>
        <v>671</v>
      </c>
    </row>
    <row r="126" spans="1:14" ht="25.5" x14ac:dyDescent="0.2">
      <c r="A126" s="92" t="s">
        <v>232</v>
      </c>
      <c r="B126" s="105" t="s">
        <v>233</v>
      </c>
      <c r="C126" s="98"/>
      <c r="D126" s="98"/>
      <c r="E126" s="98"/>
      <c r="F126" s="98"/>
      <c r="G126" s="98"/>
      <c r="H126" s="94"/>
      <c r="I126" s="98"/>
      <c r="J126" s="98"/>
      <c r="K126" s="98"/>
      <c r="L126" s="98"/>
      <c r="M126" s="98"/>
      <c r="N126" s="98"/>
    </row>
    <row r="127" spans="1:14" ht="102" x14ac:dyDescent="0.2">
      <c r="A127" s="92" t="s">
        <v>234</v>
      </c>
      <c r="B127" s="105" t="s">
        <v>235</v>
      </c>
      <c r="C127" s="98"/>
      <c r="D127" s="98"/>
      <c r="E127" s="98"/>
      <c r="F127" s="98"/>
      <c r="G127" s="98"/>
      <c r="H127" s="94"/>
      <c r="I127" s="98"/>
      <c r="J127" s="98"/>
      <c r="K127" s="98"/>
      <c r="L127" s="98"/>
      <c r="M127" s="98"/>
      <c r="N127" s="98"/>
    </row>
    <row r="128" spans="1:14" ht="25.5" x14ac:dyDescent="0.2">
      <c r="A128" s="92" t="s">
        <v>236</v>
      </c>
      <c r="B128" s="105" t="s">
        <v>237</v>
      </c>
      <c r="C128" s="98"/>
      <c r="D128" s="98"/>
      <c r="E128" s="98"/>
      <c r="F128" s="98"/>
      <c r="G128" s="98"/>
      <c r="H128" s="94"/>
      <c r="I128" s="98"/>
      <c r="J128" s="98"/>
      <c r="K128" s="98"/>
      <c r="L128" s="98"/>
      <c r="M128" s="98"/>
      <c r="N128" s="98"/>
    </row>
    <row r="129" spans="1:14" x14ac:dyDescent="0.2">
      <c r="A129" s="92" t="s">
        <v>238</v>
      </c>
      <c r="B129" s="105" t="s">
        <v>239</v>
      </c>
      <c r="C129" s="98"/>
      <c r="D129" s="98"/>
      <c r="E129" s="98"/>
      <c r="F129" s="98"/>
      <c r="G129" s="98"/>
      <c r="H129" s="94"/>
      <c r="I129" s="98"/>
      <c r="J129" s="98"/>
      <c r="K129" s="98"/>
      <c r="L129" s="98"/>
      <c r="M129" s="98"/>
      <c r="N129" s="98"/>
    </row>
    <row r="130" spans="1:14" ht="46.5" customHeight="1" x14ac:dyDescent="0.2">
      <c r="A130" s="92" t="s">
        <v>240</v>
      </c>
      <c r="B130" s="105" t="s">
        <v>241</v>
      </c>
      <c r="C130" s="98">
        <v>14.7</v>
      </c>
      <c r="D130" s="98">
        <v>22</v>
      </c>
      <c r="E130" s="98">
        <v>22</v>
      </c>
      <c r="F130" s="98">
        <v>22</v>
      </c>
      <c r="G130" s="98"/>
      <c r="H130" s="94">
        <f t="shared" si="24"/>
        <v>0</v>
      </c>
      <c r="I130" s="98"/>
      <c r="J130" s="98"/>
      <c r="K130" s="98"/>
      <c r="L130" s="98"/>
      <c r="M130" s="98"/>
      <c r="N130" s="98"/>
    </row>
    <row r="131" spans="1:14" ht="25.5" x14ac:dyDescent="0.2">
      <c r="A131" s="92" t="s">
        <v>242</v>
      </c>
      <c r="B131" s="105" t="s">
        <v>243</v>
      </c>
      <c r="C131" s="98">
        <v>23.4</v>
      </c>
      <c r="D131" s="98">
        <v>122</v>
      </c>
      <c r="E131" s="98">
        <v>62.5</v>
      </c>
      <c r="F131" s="98">
        <v>122</v>
      </c>
      <c r="G131" s="98"/>
      <c r="H131" s="94">
        <f t="shared" si="24"/>
        <v>0</v>
      </c>
      <c r="I131" s="98"/>
      <c r="J131" s="98"/>
      <c r="K131" s="98"/>
      <c r="L131" s="98"/>
      <c r="M131" s="98"/>
      <c r="N131" s="98"/>
    </row>
    <row r="132" spans="1:14" ht="25.5" x14ac:dyDescent="0.2">
      <c r="A132" s="92" t="s">
        <v>244</v>
      </c>
      <c r="B132" s="105" t="s">
        <v>245</v>
      </c>
      <c r="C132" s="98"/>
      <c r="D132" s="98"/>
      <c r="E132" s="98"/>
      <c r="F132" s="98"/>
      <c r="G132" s="98"/>
      <c r="H132" s="94"/>
      <c r="I132" s="98"/>
      <c r="J132" s="98"/>
      <c r="K132" s="98"/>
      <c r="L132" s="98"/>
      <c r="M132" s="98"/>
      <c r="N132" s="98"/>
    </row>
    <row r="133" spans="1:14" ht="25.5" x14ac:dyDescent="0.2">
      <c r="A133" s="92" t="s">
        <v>246</v>
      </c>
      <c r="B133" s="105" t="s">
        <v>247</v>
      </c>
      <c r="C133" s="98">
        <v>67.599999999999994</v>
      </c>
      <c r="D133" s="98">
        <v>329.9</v>
      </c>
      <c r="E133" s="98">
        <v>62.2</v>
      </c>
      <c r="F133" s="98">
        <v>329.9</v>
      </c>
      <c r="G133" s="98">
        <v>21.9</v>
      </c>
      <c r="H133" s="94">
        <f t="shared" si="24"/>
        <v>6.6383752652318879</v>
      </c>
      <c r="I133" s="98"/>
      <c r="J133" s="98"/>
      <c r="K133" s="98"/>
      <c r="L133" s="98"/>
      <c r="M133" s="98">
        <v>1</v>
      </c>
      <c r="N133" s="98">
        <v>1</v>
      </c>
    </row>
    <row r="134" spans="1:14" ht="25.5" x14ac:dyDescent="0.2">
      <c r="A134" s="92" t="s">
        <v>248</v>
      </c>
      <c r="B134" s="105" t="s">
        <v>249</v>
      </c>
      <c r="C134" s="98"/>
      <c r="D134" s="98"/>
      <c r="E134" s="98"/>
      <c r="F134" s="98"/>
      <c r="G134" s="98"/>
      <c r="H134" s="94"/>
      <c r="I134" s="98"/>
      <c r="J134" s="98"/>
      <c r="K134" s="98"/>
      <c r="L134" s="98"/>
      <c r="M134" s="98"/>
      <c r="N134" s="98"/>
    </row>
    <row r="135" spans="1:14" ht="25.5" x14ac:dyDescent="0.2">
      <c r="A135" s="92" t="s">
        <v>250</v>
      </c>
      <c r="B135" s="105" t="s">
        <v>251</v>
      </c>
      <c r="C135" s="98">
        <v>8.6</v>
      </c>
      <c r="D135" s="98">
        <v>9.3000000000000007</v>
      </c>
      <c r="E135" s="98">
        <v>6.3</v>
      </c>
      <c r="F135" s="98">
        <v>9.3000000000000007</v>
      </c>
      <c r="G135" s="98">
        <v>10</v>
      </c>
      <c r="H135" s="94">
        <f t="shared" si="24"/>
        <v>107.5268817204301</v>
      </c>
      <c r="I135" s="98"/>
      <c r="J135" s="98"/>
      <c r="K135" s="98"/>
      <c r="L135" s="98"/>
      <c r="M135" s="98">
        <v>3</v>
      </c>
      <c r="N135" s="98">
        <v>3</v>
      </c>
    </row>
    <row r="136" spans="1:14" ht="25.5" x14ac:dyDescent="0.2">
      <c r="A136" s="92" t="s">
        <v>252</v>
      </c>
      <c r="B136" s="105" t="s">
        <v>253</v>
      </c>
      <c r="C136" s="98">
        <v>0</v>
      </c>
      <c r="D136" s="98">
        <v>10</v>
      </c>
      <c r="E136" s="98">
        <v>9</v>
      </c>
      <c r="F136" s="98">
        <v>10</v>
      </c>
      <c r="G136" s="98">
        <v>6</v>
      </c>
      <c r="H136" s="94">
        <f t="shared" si="24"/>
        <v>60</v>
      </c>
      <c r="I136" s="98"/>
      <c r="J136" s="98"/>
      <c r="K136" s="98"/>
      <c r="L136" s="98"/>
      <c r="M136" s="98">
        <v>1</v>
      </c>
      <c r="N136" s="98">
        <v>1</v>
      </c>
    </row>
    <row r="137" spans="1:14" x14ac:dyDescent="0.2">
      <c r="A137" s="92" t="s">
        <v>254</v>
      </c>
      <c r="B137" s="105" t="s">
        <v>255</v>
      </c>
      <c r="C137" s="98">
        <v>11.2</v>
      </c>
      <c r="D137" s="98">
        <v>41</v>
      </c>
      <c r="E137" s="98">
        <v>31.8</v>
      </c>
      <c r="F137" s="98">
        <v>41</v>
      </c>
      <c r="G137" s="98">
        <v>18</v>
      </c>
      <c r="H137" s="94">
        <f t="shared" si="24"/>
        <v>43.902439024390247</v>
      </c>
      <c r="I137" s="98"/>
      <c r="J137" s="98"/>
      <c r="K137" s="98"/>
      <c r="L137" s="98"/>
      <c r="M137" s="98"/>
      <c r="N137" s="98"/>
    </row>
    <row r="138" spans="1:14" ht="25.5" x14ac:dyDescent="0.2">
      <c r="A138" s="92" t="s">
        <v>256</v>
      </c>
      <c r="B138" s="105" t="s">
        <v>257</v>
      </c>
      <c r="C138" s="98"/>
      <c r="D138" s="143">
        <v>30</v>
      </c>
      <c r="E138" s="143">
        <v>0</v>
      </c>
      <c r="F138" s="143">
        <v>30</v>
      </c>
      <c r="G138" s="120"/>
      <c r="H138" s="94">
        <f t="shared" si="24"/>
        <v>0</v>
      </c>
      <c r="I138" s="120"/>
      <c r="J138" s="103"/>
      <c r="K138" s="114"/>
      <c r="L138" s="103"/>
      <c r="M138" s="103"/>
      <c r="N138" s="103"/>
    </row>
    <row r="139" spans="1:14" ht="25.5" x14ac:dyDescent="0.2">
      <c r="A139" s="92" t="s">
        <v>258</v>
      </c>
      <c r="B139" s="105" t="s">
        <v>259</v>
      </c>
      <c r="C139" s="98"/>
      <c r="D139" s="120"/>
      <c r="E139" s="120"/>
      <c r="F139" s="120"/>
      <c r="G139" s="120"/>
      <c r="H139" s="94"/>
      <c r="I139" s="120"/>
      <c r="J139" s="103"/>
      <c r="K139" s="114"/>
      <c r="L139" s="103"/>
      <c r="M139" s="103"/>
      <c r="N139" s="103"/>
    </row>
    <row r="140" spans="1:14" ht="51" x14ac:dyDescent="0.2">
      <c r="A140" s="92" t="s">
        <v>260</v>
      </c>
      <c r="B140" s="105" t="s">
        <v>261</v>
      </c>
      <c r="C140" s="98">
        <v>0</v>
      </c>
      <c r="D140" s="120">
        <v>84</v>
      </c>
      <c r="E140" s="120">
        <v>34</v>
      </c>
      <c r="F140" s="120">
        <v>84</v>
      </c>
      <c r="G140" s="120">
        <v>10</v>
      </c>
      <c r="H140" s="94">
        <f t="shared" ref="H140:H157" si="41">G140/D140*100</f>
        <v>11.904761904761903</v>
      </c>
      <c r="I140" s="144"/>
      <c r="J140" s="103"/>
      <c r="K140" s="114"/>
      <c r="L140" s="103"/>
      <c r="M140" s="103">
        <v>10</v>
      </c>
      <c r="N140" s="103">
        <v>10</v>
      </c>
    </row>
    <row r="141" spans="1:14" ht="51" x14ac:dyDescent="0.2">
      <c r="A141" s="92" t="s">
        <v>262</v>
      </c>
      <c r="B141" s="105" t="s">
        <v>263</v>
      </c>
      <c r="C141" s="98"/>
      <c r="D141" s="120"/>
      <c r="E141" s="120"/>
      <c r="F141" s="120"/>
      <c r="G141" s="120"/>
      <c r="H141" s="94"/>
      <c r="I141" s="120"/>
      <c r="J141" s="103"/>
      <c r="K141" s="114"/>
      <c r="L141" s="103"/>
      <c r="M141" s="103"/>
      <c r="N141" s="103"/>
    </row>
    <row r="142" spans="1:14" x14ac:dyDescent="0.2">
      <c r="A142" s="92" t="s">
        <v>264</v>
      </c>
      <c r="B142" s="105" t="s">
        <v>265</v>
      </c>
      <c r="C142" s="98"/>
      <c r="D142" s="120"/>
      <c r="E142" s="120"/>
      <c r="F142" s="120"/>
      <c r="G142" s="120"/>
      <c r="H142" s="94"/>
      <c r="I142" s="120"/>
      <c r="J142" s="103"/>
      <c r="K142" s="114"/>
      <c r="L142" s="103"/>
      <c r="M142" s="103"/>
      <c r="N142" s="103"/>
    </row>
    <row r="143" spans="1:14" x14ac:dyDescent="0.2">
      <c r="A143" s="92" t="s">
        <v>266</v>
      </c>
      <c r="B143" s="105" t="s">
        <v>267</v>
      </c>
      <c r="C143" s="98">
        <v>1</v>
      </c>
      <c r="D143" s="120">
        <v>1</v>
      </c>
      <c r="E143" s="120"/>
      <c r="F143" s="120">
        <v>1</v>
      </c>
      <c r="G143" s="120">
        <v>3</v>
      </c>
      <c r="H143" s="94">
        <f t="shared" si="41"/>
        <v>300</v>
      </c>
      <c r="I143" s="120"/>
      <c r="J143" s="103"/>
      <c r="K143" s="114"/>
      <c r="L143" s="103"/>
      <c r="M143" s="103">
        <v>3</v>
      </c>
      <c r="N143" s="103">
        <v>3</v>
      </c>
    </row>
    <row r="144" spans="1:14" x14ac:dyDescent="0.2">
      <c r="A144" s="92" t="s">
        <v>268</v>
      </c>
      <c r="B144" s="105" t="s">
        <v>269</v>
      </c>
      <c r="C144" s="98">
        <v>32.700000000000003</v>
      </c>
      <c r="D144" s="120">
        <v>35</v>
      </c>
      <c r="E144" s="120">
        <v>31</v>
      </c>
      <c r="F144" s="120">
        <v>35</v>
      </c>
      <c r="G144" s="120">
        <v>35</v>
      </c>
      <c r="H144" s="94">
        <f t="shared" si="41"/>
        <v>100</v>
      </c>
      <c r="I144" s="120"/>
      <c r="J144" s="103"/>
      <c r="K144" s="114"/>
      <c r="L144" s="103"/>
      <c r="M144" s="103">
        <v>10</v>
      </c>
      <c r="N144" s="103">
        <v>10</v>
      </c>
    </row>
    <row r="145" spans="1:14" x14ac:dyDescent="0.2">
      <c r="A145" s="92" t="s">
        <v>270</v>
      </c>
      <c r="B145" s="105" t="s">
        <v>271</v>
      </c>
      <c r="C145" s="98"/>
      <c r="D145" s="120"/>
      <c r="E145" s="120"/>
      <c r="F145" s="120"/>
      <c r="G145" s="120"/>
      <c r="H145" s="94"/>
      <c r="I145" s="120"/>
      <c r="J145" s="103"/>
      <c r="K145" s="114"/>
      <c r="L145" s="103"/>
      <c r="M145" s="103"/>
      <c r="N145" s="103"/>
    </row>
    <row r="146" spans="1:14" x14ac:dyDescent="0.2">
      <c r="A146" s="92" t="s">
        <v>272</v>
      </c>
      <c r="B146" s="105" t="s">
        <v>273</v>
      </c>
      <c r="C146" s="98"/>
      <c r="D146" s="120"/>
      <c r="E146" s="120"/>
      <c r="F146" s="120"/>
      <c r="G146" s="120"/>
      <c r="H146" s="94"/>
      <c r="I146" s="120"/>
      <c r="J146" s="103"/>
      <c r="K146" s="114"/>
      <c r="L146" s="103"/>
      <c r="M146" s="103"/>
      <c r="N146" s="103"/>
    </row>
    <row r="147" spans="1:14" ht="25.5" x14ac:dyDescent="0.2">
      <c r="A147" s="92" t="s">
        <v>274</v>
      </c>
      <c r="B147" s="105" t="s">
        <v>275</v>
      </c>
      <c r="C147" s="98"/>
      <c r="D147" s="120"/>
      <c r="E147" s="120"/>
      <c r="F147" s="120"/>
      <c r="G147" s="120"/>
      <c r="H147" s="94"/>
      <c r="I147" s="120"/>
      <c r="J147" s="103"/>
      <c r="K147" s="114"/>
      <c r="L147" s="103"/>
      <c r="M147" s="103"/>
      <c r="N147" s="103"/>
    </row>
    <row r="148" spans="1:14" ht="25.5" x14ac:dyDescent="0.2">
      <c r="A148" s="92" t="s">
        <v>276</v>
      </c>
      <c r="B148" s="105" t="s">
        <v>277</v>
      </c>
      <c r="C148" s="98"/>
      <c r="D148" s="120"/>
      <c r="E148" s="120"/>
      <c r="F148" s="120"/>
      <c r="G148" s="120"/>
      <c r="H148" s="94"/>
      <c r="I148" s="120"/>
      <c r="J148" s="103"/>
      <c r="K148" s="114"/>
      <c r="L148" s="103"/>
      <c r="M148" s="103"/>
      <c r="N148" s="103"/>
    </row>
    <row r="149" spans="1:14" ht="25.5" x14ac:dyDescent="0.2">
      <c r="A149" s="92" t="s">
        <v>278</v>
      </c>
      <c r="B149" s="105" t="s">
        <v>279</v>
      </c>
      <c r="C149" s="98">
        <v>20</v>
      </c>
      <c r="D149" s="120">
        <v>20</v>
      </c>
      <c r="E149" s="120">
        <v>20</v>
      </c>
      <c r="F149" s="120">
        <v>20</v>
      </c>
      <c r="G149" s="120">
        <v>20</v>
      </c>
      <c r="H149" s="94">
        <f t="shared" si="41"/>
        <v>100</v>
      </c>
      <c r="I149" s="120"/>
      <c r="J149" s="103"/>
      <c r="K149" s="114"/>
      <c r="L149" s="103"/>
      <c r="M149" s="103">
        <v>20</v>
      </c>
      <c r="N149" s="103">
        <v>20</v>
      </c>
    </row>
    <row r="150" spans="1:14" ht="63.75" x14ac:dyDescent="0.2">
      <c r="A150" s="92" t="s">
        <v>280</v>
      </c>
      <c r="B150" s="105" t="s">
        <v>302</v>
      </c>
      <c r="C150" s="98"/>
      <c r="D150" s="120"/>
      <c r="E150" s="120"/>
      <c r="F150" s="120"/>
      <c r="G150" s="120"/>
      <c r="H150" s="94"/>
      <c r="I150" s="120"/>
      <c r="J150" s="103"/>
      <c r="K150" s="114"/>
      <c r="L150" s="103"/>
      <c r="M150" s="103"/>
      <c r="N150" s="103"/>
    </row>
    <row r="151" spans="1:14" ht="33.75" customHeight="1" x14ac:dyDescent="0.2">
      <c r="A151" s="92" t="s">
        <v>281</v>
      </c>
      <c r="B151" s="105" t="s">
        <v>282</v>
      </c>
      <c r="C151" s="98"/>
      <c r="D151" s="120"/>
      <c r="E151" s="120"/>
      <c r="F151" s="120"/>
      <c r="G151" s="120"/>
      <c r="H151" s="94"/>
      <c r="I151" s="120"/>
      <c r="J151" s="103"/>
      <c r="K151" s="114"/>
      <c r="L151" s="103"/>
      <c r="M151" s="103"/>
      <c r="N151" s="103"/>
    </row>
    <row r="152" spans="1:14" ht="140.25" x14ac:dyDescent="0.2">
      <c r="A152" s="92" t="s">
        <v>283</v>
      </c>
      <c r="B152" s="111" t="s">
        <v>284</v>
      </c>
      <c r="C152" s="98"/>
      <c r="D152" s="120"/>
      <c r="E152" s="120"/>
      <c r="F152" s="120"/>
      <c r="G152" s="120"/>
      <c r="H152" s="94"/>
      <c r="I152" s="120"/>
      <c r="J152" s="103"/>
      <c r="K152" s="114"/>
      <c r="L152" s="103"/>
      <c r="M152" s="103"/>
      <c r="N152" s="103"/>
    </row>
    <row r="153" spans="1:14" ht="51" x14ac:dyDescent="0.2">
      <c r="A153" s="92" t="s">
        <v>285</v>
      </c>
      <c r="B153" s="105" t="s">
        <v>286</v>
      </c>
      <c r="C153" s="98"/>
      <c r="D153" s="120"/>
      <c r="E153" s="120"/>
      <c r="F153" s="120"/>
      <c r="G153" s="120"/>
      <c r="H153" s="94"/>
      <c r="I153" s="120"/>
      <c r="J153" s="103"/>
      <c r="K153" s="114"/>
      <c r="L153" s="103"/>
      <c r="M153" s="103"/>
      <c r="N153" s="103"/>
    </row>
    <row r="154" spans="1:14" ht="25.5" x14ac:dyDescent="0.2">
      <c r="A154" s="92" t="s">
        <v>287</v>
      </c>
      <c r="B154" s="105" t="s">
        <v>288</v>
      </c>
      <c r="C154" s="98"/>
      <c r="D154" s="120"/>
      <c r="E154" s="120"/>
      <c r="F154" s="120"/>
      <c r="G154" s="120"/>
      <c r="H154" s="94"/>
      <c r="I154" s="120"/>
      <c r="J154" s="103"/>
      <c r="K154" s="114"/>
      <c r="L154" s="103"/>
      <c r="M154" s="103"/>
      <c r="N154" s="103"/>
    </row>
    <row r="155" spans="1:14" ht="38.25" x14ac:dyDescent="0.2">
      <c r="A155" s="92" t="s">
        <v>289</v>
      </c>
      <c r="B155" s="105" t="s">
        <v>290</v>
      </c>
      <c r="C155" s="98"/>
      <c r="D155" s="120"/>
      <c r="E155" s="120"/>
      <c r="F155" s="120"/>
      <c r="G155" s="120"/>
      <c r="H155" s="94"/>
      <c r="I155" s="120"/>
      <c r="J155" s="103"/>
      <c r="K155" s="114"/>
      <c r="L155" s="103"/>
      <c r="M155" s="103"/>
      <c r="N155" s="103"/>
    </row>
    <row r="156" spans="1:14" x14ac:dyDescent="0.2">
      <c r="A156" s="92" t="s">
        <v>291</v>
      </c>
      <c r="B156" s="105" t="s">
        <v>292</v>
      </c>
      <c r="C156" s="98">
        <v>37.1</v>
      </c>
      <c r="D156" s="120">
        <v>186.2</v>
      </c>
      <c r="E156" s="120">
        <v>113.1</v>
      </c>
      <c r="F156" s="120">
        <v>186.2</v>
      </c>
      <c r="G156" s="120">
        <v>98.6</v>
      </c>
      <c r="H156" s="94">
        <f t="shared" si="41"/>
        <v>52.953813104189038</v>
      </c>
      <c r="I156" s="120"/>
      <c r="J156" s="103"/>
      <c r="K156" s="114"/>
      <c r="L156" s="103"/>
      <c r="M156" s="103">
        <v>371</v>
      </c>
      <c r="N156" s="103">
        <v>623</v>
      </c>
    </row>
    <row r="157" spans="1:14" ht="25.5" x14ac:dyDescent="0.2">
      <c r="A157" s="92" t="s">
        <v>293</v>
      </c>
      <c r="B157" s="105" t="s">
        <v>294</v>
      </c>
      <c r="C157" s="98">
        <v>579.79999999999995</v>
      </c>
      <c r="D157" s="120">
        <v>689.1</v>
      </c>
      <c r="E157" s="120">
        <v>553.5</v>
      </c>
      <c r="F157" s="120">
        <v>689.1</v>
      </c>
      <c r="G157" s="120">
        <v>190</v>
      </c>
      <c r="H157" s="94">
        <f t="shared" si="41"/>
        <v>27.572195617472062</v>
      </c>
      <c r="I157" s="120"/>
      <c r="J157" s="103"/>
      <c r="K157" s="114"/>
      <c r="L157" s="103"/>
      <c r="M157" s="103"/>
      <c r="N157" s="103"/>
    </row>
    <row r="158" spans="1:14" x14ac:dyDescent="0.2">
      <c r="A158" s="100">
        <v>6</v>
      </c>
      <c r="B158" s="93" t="s">
        <v>295</v>
      </c>
      <c r="C158" s="94">
        <f>C10-C44</f>
        <v>1223.2999999999993</v>
      </c>
      <c r="D158" s="94">
        <f>D10-D44</f>
        <v>0</v>
      </c>
      <c r="E158" s="94">
        <f>E10-E44</f>
        <v>3424.2999999999993</v>
      </c>
      <c r="F158" s="94">
        <f>F10-F44</f>
        <v>0</v>
      </c>
      <c r="G158" s="94">
        <f>G10-G44</f>
        <v>0</v>
      </c>
      <c r="H158" s="94"/>
      <c r="I158" s="94">
        <f>I10-I44</f>
        <v>0</v>
      </c>
      <c r="J158" s="94">
        <f>J10-J44</f>
        <v>0</v>
      </c>
      <c r="K158" s="114"/>
      <c r="L158" s="103"/>
      <c r="M158" s="145">
        <f>M10-M44</f>
        <v>0</v>
      </c>
      <c r="N158" s="145">
        <f>N10-N44</f>
        <v>0</v>
      </c>
    </row>
  </sheetData>
  <mergeCells count="19">
    <mergeCell ref="B6:B8"/>
    <mergeCell ref="C6:C8"/>
    <mergeCell ref="D7:D8"/>
    <mergeCell ref="E7:E8"/>
    <mergeCell ref="I6:I8"/>
    <mergeCell ref="J6:J8"/>
    <mergeCell ref="M6:M8"/>
    <mergeCell ref="K1:N1"/>
    <mergeCell ref="F7:F8"/>
    <mergeCell ref="D6:F6"/>
    <mergeCell ref="G6:G8"/>
    <mergeCell ref="A3:N3"/>
    <mergeCell ref="N6:N8"/>
    <mergeCell ref="K6:K8"/>
    <mergeCell ref="L6:L8"/>
    <mergeCell ref="I5:N5"/>
    <mergeCell ref="A4:N4"/>
    <mergeCell ref="H6:H8"/>
    <mergeCell ref="A6:A8"/>
  </mergeCells>
  <printOptions horizontalCentered="1"/>
  <pageMargins left="0" right="0" top="0" bottom="0" header="0.31496062992125984" footer="0.31496062992125984"/>
  <pageSetup paperSize="9" scale="68" fitToHeight="10" orientation="landscape" r:id="rId1"/>
  <headerFooter>
    <oddFooter xml:space="preserve">&amp;R&amp;P+8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36"/>
  <sheetViews>
    <sheetView topLeftCell="A4" zoomScale="85" zoomScaleNormal="85" workbookViewId="0">
      <selection activeCell="A36" sqref="A36"/>
    </sheetView>
  </sheetViews>
  <sheetFormatPr defaultRowHeight="15.75" x14ac:dyDescent="0.25"/>
  <cols>
    <col min="1" max="1" width="68.28515625" style="6" customWidth="1"/>
    <col min="2" max="2" width="9.85546875" style="6" customWidth="1"/>
    <col min="3" max="3" width="12.5703125" style="6" customWidth="1"/>
    <col min="4" max="4" width="12.28515625" style="7" customWidth="1"/>
    <col min="5" max="5" width="12.140625" style="7" customWidth="1"/>
    <col min="6" max="6" width="10.7109375" style="6" customWidth="1"/>
    <col min="7" max="8" width="12.28515625" style="7" customWidth="1"/>
    <col min="9" max="9" width="11.42578125" style="7" customWidth="1"/>
    <col min="10" max="10" width="11.85546875" style="6" customWidth="1"/>
    <col min="11" max="12" width="12.28515625" style="7" customWidth="1"/>
    <col min="13" max="13" width="11.7109375" style="7" customWidth="1"/>
    <col min="14" max="249" width="9.140625" style="1"/>
    <col min="250" max="250" width="61.140625" style="1" customWidth="1"/>
    <col min="251" max="251" width="17.85546875" style="1" customWidth="1"/>
    <col min="252" max="261" width="14.140625" style="1" customWidth="1"/>
    <col min="262" max="262" width="13.28515625" style="1" bestFit="1" customWidth="1"/>
    <col min="263" max="263" width="14.140625" style="1" bestFit="1" customWidth="1"/>
    <col min="264" max="505" width="9.140625" style="1"/>
    <col min="506" max="506" width="61.140625" style="1" customWidth="1"/>
    <col min="507" max="507" width="17.85546875" style="1" customWidth="1"/>
    <col min="508" max="517" width="14.140625" style="1" customWidth="1"/>
    <col min="518" max="518" width="13.28515625" style="1" bestFit="1" customWidth="1"/>
    <col min="519" max="519" width="14.140625" style="1" bestFit="1" customWidth="1"/>
    <col min="520" max="761" width="9.140625" style="1"/>
    <col min="762" max="762" width="61.140625" style="1" customWidth="1"/>
    <col min="763" max="763" width="17.85546875" style="1" customWidth="1"/>
    <col min="764" max="773" width="14.140625" style="1" customWidth="1"/>
    <col min="774" max="774" width="13.28515625" style="1" bestFit="1" customWidth="1"/>
    <col min="775" max="775" width="14.140625" style="1" bestFit="1" customWidth="1"/>
    <col min="776" max="1017" width="9.140625" style="1"/>
    <col min="1018" max="1018" width="61.140625" style="1" customWidth="1"/>
    <col min="1019" max="1019" width="17.85546875" style="1" customWidth="1"/>
    <col min="1020" max="1029" width="14.140625" style="1" customWidth="1"/>
    <col min="1030" max="1030" width="13.28515625" style="1" bestFit="1" customWidth="1"/>
    <col min="1031" max="1031" width="14.140625" style="1" bestFit="1" customWidth="1"/>
    <col min="1032" max="1273" width="9.140625" style="1"/>
    <col min="1274" max="1274" width="61.140625" style="1" customWidth="1"/>
    <col min="1275" max="1275" width="17.85546875" style="1" customWidth="1"/>
    <col min="1276" max="1285" width="14.140625" style="1" customWidth="1"/>
    <col min="1286" max="1286" width="13.28515625" style="1" bestFit="1" customWidth="1"/>
    <col min="1287" max="1287" width="14.140625" style="1" bestFit="1" customWidth="1"/>
    <col min="1288" max="1529" width="9.140625" style="1"/>
    <col min="1530" max="1530" width="61.140625" style="1" customWidth="1"/>
    <col min="1531" max="1531" width="17.85546875" style="1" customWidth="1"/>
    <col min="1532" max="1541" width="14.140625" style="1" customWidth="1"/>
    <col min="1542" max="1542" width="13.28515625" style="1" bestFit="1" customWidth="1"/>
    <col min="1543" max="1543" width="14.140625" style="1" bestFit="1" customWidth="1"/>
    <col min="1544" max="1785" width="9.140625" style="1"/>
    <col min="1786" max="1786" width="61.140625" style="1" customWidth="1"/>
    <col min="1787" max="1787" width="17.85546875" style="1" customWidth="1"/>
    <col min="1788" max="1797" width="14.140625" style="1" customWidth="1"/>
    <col min="1798" max="1798" width="13.28515625" style="1" bestFit="1" customWidth="1"/>
    <col min="1799" max="1799" width="14.140625" style="1" bestFit="1" customWidth="1"/>
    <col min="1800" max="2041" width="9.140625" style="1"/>
    <col min="2042" max="2042" width="61.140625" style="1" customWidth="1"/>
    <col min="2043" max="2043" width="17.85546875" style="1" customWidth="1"/>
    <col min="2044" max="2053" width="14.140625" style="1" customWidth="1"/>
    <col min="2054" max="2054" width="13.28515625" style="1" bestFit="1" customWidth="1"/>
    <col min="2055" max="2055" width="14.140625" style="1" bestFit="1" customWidth="1"/>
    <col min="2056" max="2297" width="9.140625" style="1"/>
    <col min="2298" max="2298" width="61.140625" style="1" customWidth="1"/>
    <col min="2299" max="2299" width="17.85546875" style="1" customWidth="1"/>
    <col min="2300" max="2309" width="14.140625" style="1" customWidth="1"/>
    <col min="2310" max="2310" width="13.28515625" style="1" bestFit="1" customWidth="1"/>
    <col min="2311" max="2311" width="14.140625" style="1" bestFit="1" customWidth="1"/>
    <col min="2312" max="2553" width="9.140625" style="1"/>
    <col min="2554" max="2554" width="61.140625" style="1" customWidth="1"/>
    <col min="2555" max="2555" width="17.85546875" style="1" customWidth="1"/>
    <col min="2556" max="2565" width="14.140625" style="1" customWidth="1"/>
    <col min="2566" max="2566" width="13.28515625" style="1" bestFit="1" customWidth="1"/>
    <col min="2567" max="2567" width="14.140625" style="1" bestFit="1" customWidth="1"/>
    <col min="2568" max="2809" width="9.140625" style="1"/>
    <col min="2810" max="2810" width="61.140625" style="1" customWidth="1"/>
    <col min="2811" max="2811" width="17.85546875" style="1" customWidth="1"/>
    <col min="2812" max="2821" width="14.140625" style="1" customWidth="1"/>
    <col min="2822" max="2822" width="13.28515625" style="1" bestFit="1" customWidth="1"/>
    <col min="2823" max="2823" width="14.140625" style="1" bestFit="1" customWidth="1"/>
    <col min="2824" max="3065" width="9.140625" style="1"/>
    <col min="3066" max="3066" width="61.140625" style="1" customWidth="1"/>
    <col min="3067" max="3067" width="17.85546875" style="1" customWidth="1"/>
    <col min="3068" max="3077" width="14.140625" style="1" customWidth="1"/>
    <col min="3078" max="3078" width="13.28515625" style="1" bestFit="1" customWidth="1"/>
    <col min="3079" max="3079" width="14.140625" style="1" bestFit="1" customWidth="1"/>
    <col min="3080" max="3321" width="9.140625" style="1"/>
    <col min="3322" max="3322" width="61.140625" style="1" customWidth="1"/>
    <col min="3323" max="3323" width="17.85546875" style="1" customWidth="1"/>
    <col min="3324" max="3333" width="14.140625" style="1" customWidth="1"/>
    <col min="3334" max="3334" width="13.28515625" style="1" bestFit="1" customWidth="1"/>
    <col min="3335" max="3335" width="14.140625" style="1" bestFit="1" customWidth="1"/>
    <col min="3336" max="3577" width="9.140625" style="1"/>
    <col min="3578" max="3578" width="61.140625" style="1" customWidth="1"/>
    <col min="3579" max="3579" width="17.85546875" style="1" customWidth="1"/>
    <col min="3580" max="3589" width="14.140625" style="1" customWidth="1"/>
    <col min="3590" max="3590" width="13.28515625" style="1" bestFit="1" customWidth="1"/>
    <col min="3591" max="3591" width="14.140625" style="1" bestFit="1" customWidth="1"/>
    <col min="3592" max="3833" width="9.140625" style="1"/>
    <col min="3834" max="3834" width="61.140625" style="1" customWidth="1"/>
    <col min="3835" max="3835" width="17.85546875" style="1" customWidth="1"/>
    <col min="3836" max="3845" width="14.140625" style="1" customWidth="1"/>
    <col min="3846" max="3846" width="13.28515625" style="1" bestFit="1" customWidth="1"/>
    <col min="3847" max="3847" width="14.140625" style="1" bestFit="1" customWidth="1"/>
    <col min="3848" max="4089" width="9.140625" style="1"/>
    <col min="4090" max="4090" width="61.140625" style="1" customWidth="1"/>
    <col min="4091" max="4091" width="17.85546875" style="1" customWidth="1"/>
    <col min="4092" max="4101" width="14.140625" style="1" customWidth="1"/>
    <col min="4102" max="4102" width="13.28515625" style="1" bestFit="1" customWidth="1"/>
    <col min="4103" max="4103" width="14.140625" style="1" bestFit="1" customWidth="1"/>
    <col min="4104" max="4345" width="9.140625" style="1"/>
    <col min="4346" max="4346" width="61.140625" style="1" customWidth="1"/>
    <col min="4347" max="4347" width="17.85546875" style="1" customWidth="1"/>
    <col min="4348" max="4357" width="14.140625" style="1" customWidth="1"/>
    <col min="4358" max="4358" width="13.28515625" style="1" bestFit="1" customWidth="1"/>
    <col min="4359" max="4359" width="14.140625" style="1" bestFit="1" customWidth="1"/>
    <col min="4360" max="4601" width="9.140625" style="1"/>
    <col min="4602" max="4602" width="61.140625" style="1" customWidth="1"/>
    <col min="4603" max="4603" width="17.85546875" style="1" customWidth="1"/>
    <col min="4604" max="4613" width="14.140625" style="1" customWidth="1"/>
    <col min="4614" max="4614" width="13.28515625" style="1" bestFit="1" customWidth="1"/>
    <col min="4615" max="4615" width="14.140625" style="1" bestFit="1" customWidth="1"/>
    <col min="4616" max="4857" width="9.140625" style="1"/>
    <col min="4858" max="4858" width="61.140625" style="1" customWidth="1"/>
    <col min="4859" max="4859" width="17.85546875" style="1" customWidth="1"/>
    <col min="4860" max="4869" width="14.140625" style="1" customWidth="1"/>
    <col min="4870" max="4870" width="13.28515625" style="1" bestFit="1" customWidth="1"/>
    <col min="4871" max="4871" width="14.140625" style="1" bestFit="1" customWidth="1"/>
    <col min="4872" max="5113" width="9.140625" style="1"/>
    <col min="5114" max="5114" width="61.140625" style="1" customWidth="1"/>
    <col min="5115" max="5115" width="17.85546875" style="1" customWidth="1"/>
    <col min="5116" max="5125" width="14.140625" style="1" customWidth="1"/>
    <col min="5126" max="5126" width="13.28515625" style="1" bestFit="1" customWidth="1"/>
    <col min="5127" max="5127" width="14.140625" style="1" bestFit="1" customWidth="1"/>
    <col min="5128" max="5369" width="9.140625" style="1"/>
    <col min="5370" max="5370" width="61.140625" style="1" customWidth="1"/>
    <col min="5371" max="5371" width="17.85546875" style="1" customWidth="1"/>
    <col min="5372" max="5381" width="14.140625" style="1" customWidth="1"/>
    <col min="5382" max="5382" width="13.28515625" style="1" bestFit="1" customWidth="1"/>
    <col min="5383" max="5383" width="14.140625" style="1" bestFit="1" customWidth="1"/>
    <col min="5384" max="5625" width="9.140625" style="1"/>
    <col min="5626" max="5626" width="61.140625" style="1" customWidth="1"/>
    <col min="5627" max="5627" width="17.85546875" style="1" customWidth="1"/>
    <col min="5628" max="5637" width="14.140625" style="1" customWidth="1"/>
    <col min="5638" max="5638" width="13.28515625" style="1" bestFit="1" customWidth="1"/>
    <col min="5639" max="5639" width="14.140625" style="1" bestFit="1" customWidth="1"/>
    <col min="5640" max="5881" width="9.140625" style="1"/>
    <col min="5882" max="5882" width="61.140625" style="1" customWidth="1"/>
    <col min="5883" max="5883" width="17.85546875" style="1" customWidth="1"/>
    <col min="5884" max="5893" width="14.140625" style="1" customWidth="1"/>
    <col min="5894" max="5894" width="13.28515625" style="1" bestFit="1" customWidth="1"/>
    <col min="5895" max="5895" width="14.140625" style="1" bestFit="1" customWidth="1"/>
    <col min="5896" max="6137" width="9.140625" style="1"/>
    <col min="6138" max="6138" width="61.140625" style="1" customWidth="1"/>
    <col min="6139" max="6139" width="17.85546875" style="1" customWidth="1"/>
    <col min="6140" max="6149" width="14.140625" style="1" customWidth="1"/>
    <col min="6150" max="6150" width="13.28515625" style="1" bestFit="1" customWidth="1"/>
    <col min="6151" max="6151" width="14.140625" style="1" bestFit="1" customWidth="1"/>
    <col min="6152" max="6393" width="9.140625" style="1"/>
    <col min="6394" max="6394" width="61.140625" style="1" customWidth="1"/>
    <col min="6395" max="6395" width="17.85546875" style="1" customWidth="1"/>
    <col min="6396" max="6405" width="14.140625" style="1" customWidth="1"/>
    <col min="6406" max="6406" width="13.28515625" style="1" bestFit="1" customWidth="1"/>
    <col min="6407" max="6407" width="14.140625" style="1" bestFit="1" customWidth="1"/>
    <col min="6408" max="6649" width="9.140625" style="1"/>
    <col min="6650" max="6650" width="61.140625" style="1" customWidth="1"/>
    <col min="6651" max="6651" width="17.85546875" style="1" customWidth="1"/>
    <col min="6652" max="6661" width="14.140625" style="1" customWidth="1"/>
    <col min="6662" max="6662" width="13.28515625" style="1" bestFit="1" customWidth="1"/>
    <col min="6663" max="6663" width="14.140625" style="1" bestFit="1" customWidth="1"/>
    <col min="6664" max="6905" width="9.140625" style="1"/>
    <col min="6906" max="6906" width="61.140625" style="1" customWidth="1"/>
    <col min="6907" max="6907" width="17.85546875" style="1" customWidth="1"/>
    <col min="6908" max="6917" width="14.140625" style="1" customWidth="1"/>
    <col min="6918" max="6918" width="13.28515625" style="1" bestFit="1" customWidth="1"/>
    <col min="6919" max="6919" width="14.140625" style="1" bestFit="1" customWidth="1"/>
    <col min="6920" max="7161" width="9.140625" style="1"/>
    <col min="7162" max="7162" width="61.140625" style="1" customWidth="1"/>
    <col min="7163" max="7163" width="17.85546875" style="1" customWidth="1"/>
    <col min="7164" max="7173" width="14.140625" style="1" customWidth="1"/>
    <col min="7174" max="7174" width="13.28515625" style="1" bestFit="1" customWidth="1"/>
    <col min="7175" max="7175" width="14.140625" style="1" bestFit="1" customWidth="1"/>
    <col min="7176" max="7417" width="9.140625" style="1"/>
    <col min="7418" max="7418" width="61.140625" style="1" customWidth="1"/>
    <col min="7419" max="7419" width="17.85546875" style="1" customWidth="1"/>
    <col min="7420" max="7429" width="14.140625" style="1" customWidth="1"/>
    <col min="7430" max="7430" width="13.28515625" style="1" bestFit="1" customWidth="1"/>
    <col min="7431" max="7431" width="14.140625" style="1" bestFit="1" customWidth="1"/>
    <col min="7432" max="7673" width="9.140625" style="1"/>
    <col min="7674" max="7674" width="61.140625" style="1" customWidth="1"/>
    <col min="7675" max="7675" width="17.85546875" style="1" customWidth="1"/>
    <col min="7676" max="7685" width="14.140625" style="1" customWidth="1"/>
    <col min="7686" max="7686" width="13.28515625" style="1" bestFit="1" customWidth="1"/>
    <col min="7687" max="7687" width="14.140625" style="1" bestFit="1" customWidth="1"/>
    <col min="7688" max="7929" width="9.140625" style="1"/>
    <col min="7930" max="7930" width="61.140625" style="1" customWidth="1"/>
    <col min="7931" max="7931" width="17.85546875" style="1" customWidth="1"/>
    <col min="7932" max="7941" width="14.140625" style="1" customWidth="1"/>
    <col min="7942" max="7942" width="13.28515625" style="1" bestFit="1" customWidth="1"/>
    <col min="7943" max="7943" width="14.140625" style="1" bestFit="1" customWidth="1"/>
    <col min="7944" max="8185" width="9.140625" style="1"/>
    <col min="8186" max="8186" width="61.140625" style="1" customWidth="1"/>
    <col min="8187" max="8187" width="17.85546875" style="1" customWidth="1"/>
    <col min="8188" max="8197" width="14.140625" style="1" customWidth="1"/>
    <col min="8198" max="8198" width="13.28515625" style="1" bestFit="1" customWidth="1"/>
    <col min="8199" max="8199" width="14.140625" style="1" bestFit="1" customWidth="1"/>
    <col min="8200" max="8441" width="9.140625" style="1"/>
    <col min="8442" max="8442" width="61.140625" style="1" customWidth="1"/>
    <col min="8443" max="8443" width="17.85546875" style="1" customWidth="1"/>
    <col min="8444" max="8453" width="14.140625" style="1" customWidth="1"/>
    <col min="8454" max="8454" width="13.28515625" style="1" bestFit="1" customWidth="1"/>
    <col min="8455" max="8455" width="14.140625" style="1" bestFit="1" customWidth="1"/>
    <col min="8456" max="8697" width="9.140625" style="1"/>
    <col min="8698" max="8698" width="61.140625" style="1" customWidth="1"/>
    <col min="8699" max="8699" width="17.85546875" style="1" customWidth="1"/>
    <col min="8700" max="8709" width="14.140625" style="1" customWidth="1"/>
    <col min="8710" max="8710" width="13.28515625" style="1" bestFit="1" customWidth="1"/>
    <col min="8711" max="8711" width="14.140625" style="1" bestFit="1" customWidth="1"/>
    <col min="8712" max="8953" width="9.140625" style="1"/>
    <col min="8954" max="8954" width="61.140625" style="1" customWidth="1"/>
    <col min="8955" max="8955" width="17.85546875" style="1" customWidth="1"/>
    <col min="8956" max="8965" width="14.140625" style="1" customWidth="1"/>
    <col min="8966" max="8966" width="13.28515625" style="1" bestFit="1" customWidth="1"/>
    <col min="8967" max="8967" width="14.140625" style="1" bestFit="1" customWidth="1"/>
    <col min="8968" max="9209" width="9.140625" style="1"/>
    <col min="9210" max="9210" width="61.140625" style="1" customWidth="1"/>
    <col min="9211" max="9211" width="17.85546875" style="1" customWidth="1"/>
    <col min="9212" max="9221" width="14.140625" style="1" customWidth="1"/>
    <col min="9222" max="9222" width="13.28515625" style="1" bestFit="1" customWidth="1"/>
    <col min="9223" max="9223" width="14.140625" style="1" bestFit="1" customWidth="1"/>
    <col min="9224" max="9465" width="9.140625" style="1"/>
    <col min="9466" max="9466" width="61.140625" style="1" customWidth="1"/>
    <col min="9467" max="9467" width="17.85546875" style="1" customWidth="1"/>
    <col min="9468" max="9477" width="14.140625" style="1" customWidth="1"/>
    <col min="9478" max="9478" width="13.28515625" style="1" bestFit="1" customWidth="1"/>
    <col min="9479" max="9479" width="14.140625" style="1" bestFit="1" customWidth="1"/>
    <col min="9480" max="9721" width="9.140625" style="1"/>
    <col min="9722" max="9722" width="61.140625" style="1" customWidth="1"/>
    <col min="9723" max="9723" width="17.85546875" style="1" customWidth="1"/>
    <col min="9724" max="9733" width="14.140625" style="1" customWidth="1"/>
    <col min="9734" max="9734" width="13.28515625" style="1" bestFit="1" customWidth="1"/>
    <col min="9735" max="9735" width="14.140625" style="1" bestFit="1" customWidth="1"/>
    <col min="9736" max="9977" width="9.140625" style="1"/>
    <col min="9978" max="9978" width="61.140625" style="1" customWidth="1"/>
    <col min="9979" max="9979" width="17.85546875" style="1" customWidth="1"/>
    <col min="9980" max="9989" width="14.140625" style="1" customWidth="1"/>
    <col min="9990" max="9990" width="13.28515625" style="1" bestFit="1" customWidth="1"/>
    <col min="9991" max="9991" width="14.140625" style="1" bestFit="1" customWidth="1"/>
    <col min="9992" max="10233" width="9.140625" style="1"/>
    <col min="10234" max="10234" width="61.140625" style="1" customWidth="1"/>
    <col min="10235" max="10235" width="17.85546875" style="1" customWidth="1"/>
    <col min="10236" max="10245" width="14.140625" style="1" customWidth="1"/>
    <col min="10246" max="10246" width="13.28515625" style="1" bestFit="1" customWidth="1"/>
    <col min="10247" max="10247" width="14.140625" style="1" bestFit="1" customWidth="1"/>
    <col min="10248" max="10489" width="9.140625" style="1"/>
    <col min="10490" max="10490" width="61.140625" style="1" customWidth="1"/>
    <col min="10491" max="10491" width="17.85546875" style="1" customWidth="1"/>
    <col min="10492" max="10501" width="14.140625" style="1" customWidth="1"/>
    <col min="10502" max="10502" width="13.28515625" style="1" bestFit="1" customWidth="1"/>
    <col min="10503" max="10503" width="14.140625" style="1" bestFit="1" customWidth="1"/>
    <col min="10504" max="10745" width="9.140625" style="1"/>
    <col min="10746" max="10746" width="61.140625" style="1" customWidth="1"/>
    <col min="10747" max="10747" width="17.85546875" style="1" customWidth="1"/>
    <col min="10748" max="10757" width="14.140625" style="1" customWidth="1"/>
    <col min="10758" max="10758" width="13.28515625" style="1" bestFit="1" customWidth="1"/>
    <col min="10759" max="10759" width="14.140625" style="1" bestFit="1" customWidth="1"/>
    <col min="10760" max="11001" width="9.140625" style="1"/>
    <col min="11002" max="11002" width="61.140625" style="1" customWidth="1"/>
    <col min="11003" max="11003" width="17.85546875" style="1" customWidth="1"/>
    <col min="11004" max="11013" width="14.140625" style="1" customWidth="1"/>
    <col min="11014" max="11014" width="13.28515625" style="1" bestFit="1" customWidth="1"/>
    <col min="11015" max="11015" width="14.140625" style="1" bestFit="1" customWidth="1"/>
    <col min="11016" max="11257" width="9.140625" style="1"/>
    <col min="11258" max="11258" width="61.140625" style="1" customWidth="1"/>
    <col min="11259" max="11259" width="17.85546875" style="1" customWidth="1"/>
    <col min="11260" max="11269" width="14.140625" style="1" customWidth="1"/>
    <col min="11270" max="11270" width="13.28515625" style="1" bestFit="1" customWidth="1"/>
    <col min="11271" max="11271" width="14.140625" style="1" bestFit="1" customWidth="1"/>
    <col min="11272" max="11513" width="9.140625" style="1"/>
    <col min="11514" max="11514" width="61.140625" style="1" customWidth="1"/>
    <col min="11515" max="11515" width="17.85546875" style="1" customWidth="1"/>
    <col min="11516" max="11525" width="14.140625" style="1" customWidth="1"/>
    <col min="11526" max="11526" width="13.28515625" style="1" bestFit="1" customWidth="1"/>
    <col min="11527" max="11527" width="14.140625" style="1" bestFit="1" customWidth="1"/>
    <col min="11528" max="11769" width="9.140625" style="1"/>
    <col min="11770" max="11770" width="61.140625" style="1" customWidth="1"/>
    <col min="11771" max="11771" width="17.85546875" style="1" customWidth="1"/>
    <col min="11772" max="11781" width="14.140625" style="1" customWidth="1"/>
    <col min="11782" max="11782" width="13.28515625" style="1" bestFit="1" customWidth="1"/>
    <col min="11783" max="11783" width="14.140625" style="1" bestFit="1" customWidth="1"/>
    <col min="11784" max="12025" width="9.140625" style="1"/>
    <col min="12026" max="12026" width="61.140625" style="1" customWidth="1"/>
    <col min="12027" max="12027" width="17.85546875" style="1" customWidth="1"/>
    <col min="12028" max="12037" width="14.140625" style="1" customWidth="1"/>
    <col min="12038" max="12038" width="13.28515625" style="1" bestFit="1" customWidth="1"/>
    <col min="12039" max="12039" width="14.140625" style="1" bestFit="1" customWidth="1"/>
    <col min="12040" max="12281" width="9.140625" style="1"/>
    <col min="12282" max="12282" width="61.140625" style="1" customWidth="1"/>
    <col min="12283" max="12283" width="17.85546875" style="1" customWidth="1"/>
    <col min="12284" max="12293" width="14.140625" style="1" customWidth="1"/>
    <col min="12294" max="12294" width="13.28515625" style="1" bestFit="1" customWidth="1"/>
    <col min="12295" max="12295" width="14.140625" style="1" bestFit="1" customWidth="1"/>
    <col min="12296" max="12537" width="9.140625" style="1"/>
    <col min="12538" max="12538" width="61.140625" style="1" customWidth="1"/>
    <col min="12539" max="12539" width="17.85546875" style="1" customWidth="1"/>
    <col min="12540" max="12549" width="14.140625" style="1" customWidth="1"/>
    <col min="12550" max="12550" width="13.28515625" style="1" bestFit="1" customWidth="1"/>
    <col min="12551" max="12551" width="14.140625" style="1" bestFit="1" customWidth="1"/>
    <col min="12552" max="12793" width="9.140625" style="1"/>
    <col min="12794" max="12794" width="61.140625" style="1" customWidth="1"/>
    <col min="12795" max="12795" width="17.85546875" style="1" customWidth="1"/>
    <col min="12796" max="12805" width="14.140625" style="1" customWidth="1"/>
    <col min="12806" max="12806" width="13.28515625" style="1" bestFit="1" customWidth="1"/>
    <col min="12807" max="12807" width="14.140625" style="1" bestFit="1" customWidth="1"/>
    <col min="12808" max="13049" width="9.140625" style="1"/>
    <col min="13050" max="13050" width="61.140625" style="1" customWidth="1"/>
    <col min="13051" max="13051" width="17.85546875" style="1" customWidth="1"/>
    <col min="13052" max="13061" width="14.140625" style="1" customWidth="1"/>
    <col min="13062" max="13062" width="13.28515625" style="1" bestFit="1" customWidth="1"/>
    <col min="13063" max="13063" width="14.140625" style="1" bestFit="1" customWidth="1"/>
    <col min="13064" max="13305" width="9.140625" style="1"/>
    <col min="13306" max="13306" width="61.140625" style="1" customWidth="1"/>
    <col min="13307" max="13307" width="17.85546875" style="1" customWidth="1"/>
    <col min="13308" max="13317" width="14.140625" style="1" customWidth="1"/>
    <col min="13318" max="13318" width="13.28515625" style="1" bestFit="1" customWidth="1"/>
    <col min="13319" max="13319" width="14.140625" style="1" bestFit="1" customWidth="1"/>
    <col min="13320" max="13561" width="9.140625" style="1"/>
    <col min="13562" max="13562" width="61.140625" style="1" customWidth="1"/>
    <col min="13563" max="13563" width="17.85546875" style="1" customWidth="1"/>
    <col min="13564" max="13573" width="14.140625" style="1" customWidth="1"/>
    <col min="13574" max="13574" width="13.28515625" style="1" bestFit="1" customWidth="1"/>
    <col min="13575" max="13575" width="14.140625" style="1" bestFit="1" customWidth="1"/>
    <col min="13576" max="13817" width="9.140625" style="1"/>
    <col min="13818" max="13818" width="61.140625" style="1" customWidth="1"/>
    <col min="13819" max="13819" width="17.85546875" style="1" customWidth="1"/>
    <col min="13820" max="13829" width="14.140625" style="1" customWidth="1"/>
    <col min="13830" max="13830" width="13.28515625" style="1" bestFit="1" customWidth="1"/>
    <col min="13831" max="13831" width="14.140625" style="1" bestFit="1" customWidth="1"/>
    <col min="13832" max="14073" width="9.140625" style="1"/>
    <col min="14074" max="14074" width="61.140625" style="1" customWidth="1"/>
    <col min="14075" max="14075" width="17.85546875" style="1" customWidth="1"/>
    <col min="14076" max="14085" width="14.140625" style="1" customWidth="1"/>
    <col min="14086" max="14086" width="13.28515625" style="1" bestFit="1" customWidth="1"/>
    <col min="14087" max="14087" width="14.140625" style="1" bestFit="1" customWidth="1"/>
    <col min="14088" max="14329" width="9.140625" style="1"/>
    <col min="14330" max="14330" width="61.140625" style="1" customWidth="1"/>
    <col min="14331" max="14331" width="17.85546875" style="1" customWidth="1"/>
    <col min="14332" max="14341" width="14.140625" style="1" customWidth="1"/>
    <col min="14342" max="14342" width="13.28515625" style="1" bestFit="1" customWidth="1"/>
    <col min="14343" max="14343" width="14.140625" style="1" bestFit="1" customWidth="1"/>
    <col min="14344" max="14585" width="9.140625" style="1"/>
    <col min="14586" max="14586" width="61.140625" style="1" customWidth="1"/>
    <col min="14587" max="14587" width="17.85546875" style="1" customWidth="1"/>
    <col min="14588" max="14597" width="14.140625" style="1" customWidth="1"/>
    <col min="14598" max="14598" width="13.28515625" style="1" bestFit="1" customWidth="1"/>
    <col min="14599" max="14599" width="14.140625" style="1" bestFit="1" customWidth="1"/>
    <col min="14600" max="14841" width="9.140625" style="1"/>
    <col min="14842" max="14842" width="61.140625" style="1" customWidth="1"/>
    <col min="14843" max="14843" width="17.85546875" style="1" customWidth="1"/>
    <col min="14844" max="14853" width="14.140625" style="1" customWidth="1"/>
    <col min="14854" max="14854" width="13.28515625" style="1" bestFit="1" customWidth="1"/>
    <col min="14855" max="14855" width="14.140625" style="1" bestFit="1" customWidth="1"/>
    <col min="14856" max="15097" width="9.140625" style="1"/>
    <col min="15098" max="15098" width="61.140625" style="1" customWidth="1"/>
    <col min="15099" max="15099" width="17.85546875" style="1" customWidth="1"/>
    <col min="15100" max="15109" width="14.140625" style="1" customWidth="1"/>
    <col min="15110" max="15110" width="13.28515625" style="1" bestFit="1" customWidth="1"/>
    <col min="15111" max="15111" width="14.140625" style="1" bestFit="1" customWidth="1"/>
    <col min="15112" max="15353" width="9.140625" style="1"/>
    <col min="15354" max="15354" width="61.140625" style="1" customWidth="1"/>
    <col min="15355" max="15355" width="17.85546875" style="1" customWidth="1"/>
    <col min="15356" max="15365" width="14.140625" style="1" customWidth="1"/>
    <col min="15366" max="15366" width="13.28515625" style="1" bestFit="1" customWidth="1"/>
    <col min="15367" max="15367" width="14.140625" style="1" bestFit="1" customWidth="1"/>
    <col min="15368" max="15609" width="9.140625" style="1"/>
    <col min="15610" max="15610" width="61.140625" style="1" customWidth="1"/>
    <col min="15611" max="15611" width="17.85546875" style="1" customWidth="1"/>
    <col min="15612" max="15621" width="14.140625" style="1" customWidth="1"/>
    <col min="15622" max="15622" width="13.28515625" style="1" bestFit="1" customWidth="1"/>
    <col min="15623" max="15623" width="14.140625" style="1" bestFit="1" customWidth="1"/>
    <col min="15624" max="15865" width="9.140625" style="1"/>
    <col min="15866" max="15866" width="61.140625" style="1" customWidth="1"/>
    <col min="15867" max="15867" width="17.85546875" style="1" customWidth="1"/>
    <col min="15868" max="15877" width="14.140625" style="1" customWidth="1"/>
    <col min="15878" max="15878" width="13.28515625" style="1" bestFit="1" customWidth="1"/>
    <col min="15879" max="15879" width="14.140625" style="1" bestFit="1" customWidth="1"/>
    <col min="15880" max="16121" width="9.140625" style="1"/>
    <col min="16122" max="16122" width="61.140625" style="1" customWidth="1"/>
    <col min="16123" max="16123" width="17.85546875" style="1" customWidth="1"/>
    <col min="16124" max="16133" width="14.140625" style="1" customWidth="1"/>
    <col min="16134" max="16134" width="13.28515625" style="1" bestFit="1" customWidth="1"/>
    <col min="16135" max="16135" width="14.140625" style="1" bestFit="1" customWidth="1"/>
    <col min="16136" max="16383" width="9.140625" style="1"/>
    <col min="16384" max="16384" width="9.140625" style="1" customWidth="1"/>
  </cols>
  <sheetData>
    <row r="1" spans="1:13" ht="75" customHeight="1" x14ac:dyDescent="0.25">
      <c r="A1" s="6" t="s">
        <v>20</v>
      </c>
      <c r="B1" s="6" t="s">
        <v>26</v>
      </c>
      <c r="F1" s="6" t="s">
        <v>26</v>
      </c>
      <c r="I1" s="150" t="s">
        <v>353</v>
      </c>
      <c r="J1" s="150"/>
      <c r="K1" s="150"/>
      <c r="L1" s="150"/>
      <c r="M1" s="150"/>
    </row>
    <row r="2" spans="1:13" ht="63.75" customHeight="1" x14ac:dyDescent="0.2">
      <c r="A2" s="164" t="s">
        <v>355</v>
      </c>
      <c r="B2" s="164"/>
      <c r="C2" s="164"/>
      <c r="D2" s="164"/>
      <c r="E2" s="164"/>
      <c r="F2" s="164"/>
      <c r="G2" s="164"/>
      <c r="H2" s="164"/>
      <c r="I2" s="164"/>
      <c r="J2" s="164"/>
      <c r="K2" s="164"/>
      <c r="L2" s="164"/>
      <c r="M2" s="164"/>
    </row>
    <row r="3" spans="1:13" s="10" customFormat="1" x14ac:dyDescent="0.25">
      <c r="A3" s="8"/>
      <c r="B3" s="8"/>
      <c r="C3" s="8"/>
      <c r="D3" s="9"/>
      <c r="F3" s="8"/>
      <c r="G3" s="9"/>
      <c r="H3" s="9"/>
      <c r="J3" s="8"/>
      <c r="K3" s="9"/>
      <c r="L3" s="9"/>
      <c r="M3" s="11" t="s">
        <v>0</v>
      </c>
    </row>
    <row r="4" spans="1:13" s="10" customFormat="1" ht="36.6" customHeight="1" x14ac:dyDescent="0.2">
      <c r="A4" s="168" t="s">
        <v>12</v>
      </c>
      <c r="B4" s="160" t="s">
        <v>33</v>
      </c>
      <c r="C4" s="163"/>
      <c r="D4" s="161"/>
      <c r="E4" s="162"/>
      <c r="F4" s="160" t="s">
        <v>37</v>
      </c>
      <c r="G4" s="161"/>
      <c r="H4" s="161"/>
      <c r="I4" s="162"/>
      <c r="J4" s="160" t="s">
        <v>38</v>
      </c>
      <c r="K4" s="161"/>
      <c r="L4" s="161"/>
      <c r="M4" s="162"/>
    </row>
    <row r="5" spans="1:13" s="12" customFormat="1" ht="18" customHeight="1" x14ac:dyDescent="0.25">
      <c r="A5" s="168"/>
      <c r="B5" s="155" t="s">
        <v>13</v>
      </c>
      <c r="C5" s="157" t="s">
        <v>343</v>
      </c>
      <c r="D5" s="158"/>
      <c r="E5" s="159"/>
      <c r="F5" s="155" t="s">
        <v>13</v>
      </c>
      <c r="G5" s="157" t="s">
        <v>343</v>
      </c>
      <c r="H5" s="158"/>
      <c r="I5" s="159"/>
      <c r="J5" s="155" t="s">
        <v>13</v>
      </c>
      <c r="K5" s="157" t="s">
        <v>343</v>
      </c>
      <c r="L5" s="158"/>
      <c r="M5" s="159"/>
    </row>
    <row r="6" spans="1:13" s="12" customFormat="1" ht="47.25" x14ac:dyDescent="0.25">
      <c r="A6" s="168"/>
      <c r="B6" s="156"/>
      <c r="C6" s="142" t="s">
        <v>344</v>
      </c>
      <c r="D6" s="142" t="s">
        <v>345</v>
      </c>
      <c r="E6" s="142" t="s">
        <v>346</v>
      </c>
      <c r="F6" s="156"/>
      <c r="G6" s="142" t="s">
        <v>344</v>
      </c>
      <c r="H6" s="142" t="s">
        <v>345</v>
      </c>
      <c r="I6" s="142" t="s">
        <v>346</v>
      </c>
      <c r="J6" s="156"/>
      <c r="K6" s="142" t="s">
        <v>344</v>
      </c>
      <c r="L6" s="142" t="s">
        <v>345</v>
      </c>
      <c r="M6" s="142" t="s">
        <v>346</v>
      </c>
    </row>
    <row r="7" spans="1:13" s="12" customFormat="1" ht="18.75" customHeight="1" x14ac:dyDescent="0.25">
      <c r="A7" s="13" t="s">
        <v>7</v>
      </c>
      <c r="B7" s="14"/>
      <c r="C7" s="14"/>
      <c r="D7" s="14"/>
      <c r="E7" s="14"/>
      <c r="F7" s="14"/>
      <c r="G7" s="14"/>
      <c r="H7" s="14"/>
      <c r="I7" s="14"/>
      <c r="J7" s="14"/>
      <c r="K7" s="14"/>
      <c r="L7" s="14"/>
      <c r="M7" s="14"/>
    </row>
    <row r="8" spans="1:13" s="12" customFormat="1" ht="18.75" customHeight="1" x14ac:dyDescent="0.25">
      <c r="A8" s="15" t="s">
        <v>11</v>
      </c>
      <c r="B8" s="16"/>
      <c r="C8" s="16"/>
      <c r="D8" s="16"/>
      <c r="E8" s="16"/>
      <c r="F8" s="16"/>
      <c r="G8" s="16"/>
      <c r="H8" s="16"/>
      <c r="I8" s="16"/>
      <c r="J8" s="16"/>
      <c r="K8" s="16"/>
      <c r="L8" s="16"/>
      <c r="M8" s="16"/>
    </row>
    <row r="9" spans="1:13" s="17" customFormat="1" ht="15.75" customHeight="1" x14ac:dyDescent="0.3">
      <c r="A9" s="165" t="s">
        <v>14</v>
      </c>
      <c r="B9" s="165"/>
      <c r="C9" s="165"/>
      <c r="D9" s="165"/>
      <c r="E9" s="165"/>
      <c r="F9" s="138"/>
      <c r="G9" s="138"/>
      <c r="H9" s="138"/>
      <c r="I9" s="138"/>
      <c r="J9" s="138"/>
      <c r="K9" s="138"/>
      <c r="L9" s="138"/>
      <c r="M9" s="139"/>
    </row>
    <row r="10" spans="1:13" s="12" customFormat="1" ht="18" x14ac:dyDescent="0.25">
      <c r="A10" s="18"/>
      <c r="B10" s="19">
        <v>0</v>
      </c>
      <c r="C10" s="19">
        <v>0</v>
      </c>
      <c r="D10" s="19">
        <v>0</v>
      </c>
      <c r="E10" s="19">
        <v>0</v>
      </c>
      <c r="F10" s="19">
        <v>0</v>
      </c>
      <c r="G10" s="19">
        <v>0</v>
      </c>
      <c r="H10" s="19">
        <v>0</v>
      </c>
      <c r="I10" s="19">
        <v>0</v>
      </c>
      <c r="J10" s="19">
        <v>0</v>
      </c>
      <c r="K10" s="19">
        <v>0</v>
      </c>
      <c r="L10" s="19">
        <v>0</v>
      </c>
      <c r="M10" s="19">
        <v>0</v>
      </c>
    </row>
    <row r="11" spans="1:13" s="12" customFormat="1" ht="18" x14ac:dyDescent="0.25">
      <c r="A11" s="18"/>
      <c r="B11" s="19">
        <v>0</v>
      </c>
      <c r="C11" s="19">
        <v>0</v>
      </c>
      <c r="D11" s="19">
        <v>0</v>
      </c>
      <c r="E11" s="19">
        <v>0</v>
      </c>
      <c r="F11" s="19">
        <v>0</v>
      </c>
      <c r="G11" s="19">
        <v>0</v>
      </c>
      <c r="H11" s="19">
        <v>0</v>
      </c>
      <c r="I11" s="19">
        <v>0</v>
      </c>
      <c r="J11" s="19">
        <v>0</v>
      </c>
      <c r="K11" s="19">
        <v>0</v>
      </c>
      <c r="L11" s="19">
        <v>0</v>
      </c>
      <c r="M11" s="19">
        <v>0</v>
      </c>
    </row>
    <row r="12" spans="1:13" s="12" customFormat="1" ht="18" x14ac:dyDescent="0.25">
      <c r="A12" s="18"/>
      <c r="B12" s="19">
        <v>0</v>
      </c>
      <c r="C12" s="19">
        <v>0</v>
      </c>
      <c r="D12" s="19">
        <v>0</v>
      </c>
      <c r="E12" s="19">
        <v>0</v>
      </c>
      <c r="F12" s="19">
        <v>0</v>
      </c>
      <c r="G12" s="19">
        <v>0</v>
      </c>
      <c r="H12" s="19">
        <v>0</v>
      </c>
      <c r="I12" s="19">
        <v>0</v>
      </c>
      <c r="J12" s="19">
        <v>0</v>
      </c>
      <c r="K12" s="19">
        <v>0</v>
      </c>
      <c r="L12" s="19">
        <v>0</v>
      </c>
      <c r="M12" s="19">
        <v>0</v>
      </c>
    </row>
    <row r="13" spans="1:13" s="12" customFormat="1" ht="18" x14ac:dyDescent="0.25">
      <c r="A13" s="18"/>
      <c r="B13" s="19">
        <v>0</v>
      </c>
      <c r="C13" s="19">
        <v>0</v>
      </c>
      <c r="D13" s="19">
        <v>0</v>
      </c>
      <c r="E13" s="19">
        <v>0</v>
      </c>
      <c r="F13" s="19">
        <v>0</v>
      </c>
      <c r="G13" s="19">
        <v>0</v>
      </c>
      <c r="H13" s="19">
        <v>0</v>
      </c>
      <c r="I13" s="19">
        <v>0</v>
      </c>
      <c r="J13" s="19">
        <v>0</v>
      </c>
      <c r="K13" s="19">
        <v>0</v>
      </c>
      <c r="L13" s="19">
        <v>0</v>
      </c>
      <c r="M13" s="19">
        <v>0</v>
      </c>
    </row>
    <row r="14" spans="1:13" s="12" customFormat="1" ht="18" x14ac:dyDescent="0.25">
      <c r="A14" s="20" t="s">
        <v>1</v>
      </c>
      <c r="B14" s="19">
        <v>0</v>
      </c>
      <c r="C14" s="19">
        <v>0</v>
      </c>
      <c r="D14" s="19">
        <v>0</v>
      </c>
      <c r="E14" s="19">
        <v>0</v>
      </c>
      <c r="F14" s="19">
        <v>0</v>
      </c>
      <c r="G14" s="19">
        <v>0</v>
      </c>
      <c r="H14" s="19">
        <v>0</v>
      </c>
      <c r="I14" s="19">
        <v>0</v>
      </c>
      <c r="J14" s="19">
        <v>0</v>
      </c>
      <c r="K14" s="19">
        <v>0</v>
      </c>
      <c r="L14" s="19">
        <v>0</v>
      </c>
      <c r="M14" s="19">
        <v>0</v>
      </c>
    </row>
    <row r="15" spans="1:13" s="12" customFormat="1" ht="18" x14ac:dyDescent="0.25">
      <c r="A15" s="166" t="s">
        <v>15</v>
      </c>
      <c r="B15" s="167"/>
      <c r="C15" s="167"/>
      <c r="D15" s="167"/>
      <c r="E15" s="167"/>
      <c r="F15" s="140"/>
      <c r="G15" s="140"/>
      <c r="H15" s="140"/>
      <c r="I15" s="140"/>
      <c r="J15" s="140"/>
      <c r="K15" s="140"/>
      <c r="L15" s="140"/>
      <c r="M15" s="141"/>
    </row>
    <row r="16" spans="1:13" s="12" customFormat="1" ht="18" x14ac:dyDescent="0.25">
      <c r="A16" s="18"/>
      <c r="B16" s="19">
        <v>0</v>
      </c>
      <c r="C16" s="19">
        <v>0</v>
      </c>
      <c r="D16" s="19">
        <v>0</v>
      </c>
      <c r="E16" s="19">
        <v>0</v>
      </c>
      <c r="F16" s="19">
        <v>0</v>
      </c>
      <c r="G16" s="19">
        <v>0</v>
      </c>
      <c r="H16" s="19">
        <v>0</v>
      </c>
      <c r="I16" s="19">
        <v>0</v>
      </c>
      <c r="J16" s="19">
        <v>0</v>
      </c>
      <c r="K16" s="19">
        <v>0</v>
      </c>
      <c r="L16" s="19">
        <v>0</v>
      </c>
      <c r="M16" s="19">
        <v>0</v>
      </c>
    </row>
    <row r="17" spans="1:13" s="12" customFormat="1" ht="18" x14ac:dyDescent="0.25">
      <c r="A17" s="18"/>
      <c r="B17" s="19">
        <v>0</v>
      </c>
      <c r="C17" s="19">
        <v>0</v>
      </c>
      <c r="D17" s="19">
        <v>0</v>
      </c>
      <c r="E17" s="19">
        <v>0</v>
      </c>
      <c r="F17" s="19">
        <v>0</v>
      </c>
      <c r="G17" s="19">
        <v>0</v>
      </c>
      <c r="H17" s="19">
        <v>0</v>
      </c>
      <c r="I17" s="19">
        <v>0</v>
      </c>
      <c r="J17" s="19">
        <v>0</v>
      </c>
      <c r="K17" s="19">
        <v>0</v>
      </c>
      <c r="L17" s="19">
        <v>0</v>
      </c>
      <c r="M17" s="19">
        <v>0</v>
      </c>
    </row>
    <row r="18" spans="1:13" s="12" customFormat="1" ht="18" x14ac:dyDescent="0.25">
      <c r="A18" s="20" t="s">
        <v>1</v>
      </c>
      <c r="B18" s="19">
        <v>0</v>
      </c>
      <c r="C18" s="19">
        <v>0</v>
      </c>
      <c r="D18" s="19">
        <v>0</v>
      </c>
      <c r="E18" s="19">
        <v>0</v>
      </c>
      <c r="F18" s="19">
        <v>0</v>
      </c>
      <c r="G18" s="19">
        <v>0</v>
      </c>
      <c r="H18" s="19">
        <v>0</v>
      </c>
      <c r="I18" s="19">
        <v>0</v>
      </c>
      <c r="J18" s="19">
        <v>0</v>
      </c>
      <c r="K18" s="19">
        <v>0</v>
      </c>
      <c r="L18" s="19">
        <v>0</v>
      </c>
      <c r="M18" s="19">
        <v>0</v>
      </c>
    </row>
    <row r="19" spans="1:13" s="17" customFormat="1" ht="18.75" x14ac:dyDescent="0.3">
      <c r="A19" s="166" t="s">
        <v>16</v>
      </c>
      <c r="B19" s="167"/>
      <c r="C19" s="167"/>
      <c r="D19" s="167"/>
      <c r="E19" s="167"/>
      <c r="F19" s="138"/>
      <c r="G19" s="138"/>
      <c r="H19" s="138"/>
      <c r="I19" s="138"/>
      <c r="J19" s="138"/>
      <c r="K19" s="138"/>
      <c r="L19" s="138"/>
      <c r="M19" s="139"/>
    </row>
    <row r="20" spans="1:13" s="21" customFormat="1" ht="18" x14ac:dyDescent="0.25">
      <c r="A20" s="18"/>
      <c r="B20" s="19">
        <v>0</v>
      </c>
      <c r="C20" s="19">
        <v>0</v>
      </c>
      <c r="D20" s="19">
        <v>0</v>
      </c>
      <c r="E20" s="19">
        <v>0</v>
      </c>
      <c r="F20" s="19">
        <v>0</v>
      </c>
      <c r="G20" s="19">
        <v>0</v>
      </c>
      <c r="H20" s="19">
        <v>0</v>
      </c>
      <c r="I20" s="19">
        <v>0</v>
      </c>
      <c r="J20" s="19">
        <v>0</v>
      </c>
      <c r="K20" s="19">
        <v>0</v>
      </c>
      <c r="L20" s="19">
        <v>0</v>
      </c>
      <c r="M20" s="19">
        <v>0</v>
      </c>
    </row>
    <row r="21" spans="1:13" s="21" customFormat="1" ht="18" x14ac:dyDescent="0.25">
      <c r="A21" s="18"/>
      <c r="B21" s="19">
        <v>0</v>
      </c>
      <c r="C21" s="19">
        <v>0</v>
      </c>
      <c r="D21" s="19">
        <v>0</v>
      </c>
      <c r="E21" s="19">
        <v>0</v>
      </c>
      <c r="F21" s="19">
        <v>0</v>
      </c>
      <c r="G21" s="19">
        <v>0</v>
      </c>
      <c r="H21" s="19">
        <v>0</v>
      </c>
      <c r="I21" s="19">
        <v>0</v>
      </c>
      <c r="J21" s="19">
        <v>0</v>
      </c>
      <c r="K21" s="19">
        <v>0</v>
      </c>
      <c r="L21" s="19">
        <v>0</v>
      </c>
      <c r="M21" s="19">
        <v>0</v>
      </c>
    </row>
    <row r="22" spans="1:13" s="21" customFormat="1" ht="18" x14ac:dyDescent="0.25">
      <c r="A22" s="18"/>
      <c r="B22" s="19">
        <v>0</v>
      </c>
      <c r="C22" s="19">
        <v>0</v>
      </c>
      <c r="D22" s="19">
        <v>0</v>
      </c>
      <c r="E22" s="19">
        <v>0</v>
      </c>
      <c r="F22" s="19">
        <v>0</v>
      </c>
      <c r="G22" s="19">
        <v>0</v>
      </c>
      <c r="H22" s="19">
        <v>0</v>
      </c>
      <c r="I22" s="19">
        <v>0</v>
      </c>
      <c r="J22" s="19">
        <v>0</v>
      </c>
      <c r="K22" s="19">
        <v>0</v>
      </c>
      <c r="L22" s="19">
        <v>0</v>
      </c>
      <c r="M22" s="19">
        <v>0</v>
      </c>
    </row>
    <row r="23" spans="1:13" s="12" customFormat="1" ht="18" x14ac:dyDescent="0.25">
      <c r="A23" s="20" t="s">
        <v>1</v>
      </c>
      <c r="B23" s="19">
        <v>0</v>
      </c>
      <c r="C23" s="19">
        <v>0</v>
      </c>
      <c r="D23" s="19">
        <v>0</v>
      </c>
      <c r="E23" s="19">
        <v>0</v>
      </c>
      <c r="F23" s="19">
        <v>0</v>
      </c>
      <c r="G23" s="19">
        <v>0</v>
      </c>
      <c r="H23" s="19">
        <v>0</v>
      </c>
      <c r="I23" s="19">
        <v>0</v>
      </c>
      <c r="J23" s="19">
        <v>0</v>
      </c>
      <c r="K23" s="19">
        <v>0</v>
      </c>
      <c r="L23" s="19">
        <v>0</v>
      </c>
      <c r="M23" s="19">
        <v>0</v>
      </c>
    </row>
    <row r="24" spans="1:13" s="17" customFormat="1" ht="18.75" x14ac:dyDescent="0.3">
      <c r="A24" s="166" t="s">
        <v>17</v>
      </c>
      <c r="B24" s="167"/>
      <c r="C24" s="167"/>
      <c r="D24" s="167"/>
      <c r="E24" s="167"/>
      <c r="F24" s="138"/>
      <c r="G24" s="138"/>
      <c r="H24" s="138"/>
      <c r="I24" s="138"/>
      <c r="J24" s="138"/>
      <c r="K24" s="138"/>
      <c r="L24" s="138"/>
      <c r="M24" s="139"/>
    </row>
    <row r="25" spans="1:13" s="23" customFormat="1" ht="78.75" x14ac:dyDescent="0.25">
      <c r="A25" s="146" t="s">
        <v>365</v>
      </c>
      <c r="B25" s="19">
        <f>C25+D25+E25</f>
        <v>200</v>
      </c>
      <c r="C25" s="19">
        <v>0</v>
      </c>
      <c r="D25" s="19">
        <v>0</v>
      </c>
      <c r="E25" s="19">
        <v>200</v>
      </c>
      <c r="F25" s="19">
        <v>0</v>
      </c>
      <c r="G25" s="19">
        <v>0</v>
      </c>
      <c r="H25" s="19">
        <v>0</v>
      </c>
      <c r="I25" s="19">
        <v>0</v>
      </c>
      <c r="J25" s="19">
        <v>0</v>
      </c>
      <c r="K25" s="19">
        <v>0</v>
      </c>
      <c r="L25" s="19">
        <v>0</v>
      </c>
      <c r="M25" s="19">
        <v>0</v>
      </c>
    </row>
    <row r="26" spans="1:13" s="23" customFormat="1" x14ac:dyDescent="0.2">
      <c r="A26" s="22"/>
      <c r="B26" s="19">
        <v>0</v>
      </c>
      <c r="C26" s="19">
        <v>0</v>
      </c>
      <c r="D26" s="19">
        <v>0</v>
      </c>
      <c r="E26" s="19">
        <v>0</v>
      </c>
      <c r="F26" s="19">
        <v>0</v>
      </c>
      <c r="G26" s="19">
        <v>0</v>
      </c>
      <c r="H26" s="19">
        <v>0</v>
      </c>
      <c r="I26" s="19">
        <v>0</v>
      </c>
      <c r="J26" s="19">
        <v>0</v>
      </c>
      <c r="K26" s="19">
        <v>0</v>
      </c>
      <c r="L26" s="19">
        <v>0</v>
      </c>
      <c r="M26" s="19">
        <v>0</v>
      </c>
    </row>
    <row r="27" spans="1:13" s="23" customFormat="1" x14ac:dyDescent="0.2">
      <c r="A27" s="22"/>
      <c r="B27" s="19">
        <v>0</v>
      </c>
      <c r="C27" s="19">
        <v>0</v>
      </c>
      <c r="D27" s="19">
        <v>0</v>
      </c>
      <c r="E27" s="19">
        <v>0</v>
      </c>
      <c r="F27" s="19">
        <v>0</v>
      </c>
      <c r="G27" s="19">
        <v>0</v>
      </c>
      <c r="H27" s="19">
        <v>0</v>
      </c>
      <c r="I27" s="19">
        <v>0</v>
      </c>
      <c r="J27" s="19">
        <v>0</v>
      </c>
      <c r="K27" s="19">
        <v>0</v>
      </c>
      <c r="L27" s="19">
        <v>0</v>
      </c>
      <c r="M27" s="19">
        <v>0</v>
      </c>
    </row>
    <row r="28" spans="1:13" s="23" customFormat="1" x14ac:dyDescent="0.2">
      <c r="A28" s="22"/>
      <c r="B28" s="19">
        <v>0</v>
      </c>
      <c r="C28" s="19">
        <v>0</v>
      </c>
      <c r="D28" s="19">
        <v>0</v>
      </c>
      <c r="E28" s="19">
        <v>0</v>
      </c>
      <c r="F28" s="19">
        <v>0</v>
      </c>
      <c r="G28" s="19">
        <v>0</v>
      </c>
      <c r="H28" s="19">
        <v>0</v>
      </c>
      <c r="I28" s="19">
        <v>0</v>
      </c>
      <c r="J28" s="19">
        <v>0</v>
      </c>
      <c r="K28" s="19">
        <v>0</v>
      </c>
      <c r="L28" s="19">
        <v>0</v>
      </c>
      <c r="M28" s="19">
        <v>0</v>
      </c>
    </row>
    <row r="29" spans="1:13" s="23" customFormat="1" x14ac:dyDescent="0.2">
      <c r="A29" s="22"/>
      <c r="B29" s="19">
        <v>0</v>
      </c>
      <c r="C29" s="19">
        <v>0</v>
      </c>
      <c r="D29" s="19">
        <v>0</v>
      </c>
      <c r="E29" s="19">
        <v>0</v>
      </c>
      <c r="F29" s="19">
        <v>0</v>
      </c>
      <c r="G29" s="19">
        <v>0</v>
      </c>
      <c r="H29" s="19">
        <v>0</v>
      </c>
      <c r="I29" s="19">
        <v>0</v>
      </c>
      <c r="J29" s="19">
        <v>0</v>
      </c>
      <c r="K29" s="19">
        <v>0</v>
      </c>
      <c r="L29" s="19">
        <v>0</v>
      </c>
      <c r="M29" s="19">
        <v>0</v>
      </c>
    </row>
    <row r="30" spans="1:13" s="23" customFormat="1" x14ac:dyDescent="0.2">
      <c r="A30" s="22"/>
      <c r="B30" s="19">
        <v>0</v>
      </c>
      <c r="C30" s="19">
        <v>0</v>
      </c>
      <c r="D30" s="19">
        <v>0</v>
      </c>
      <c r="E30" s="19">
        <v>0</v>
      </c>
      <c r="F30" s="19">
        <v>0</v>
      </c>
      <c r="G30" s="19">
        <v>0</v>
      </c>
      <c r="H30" s="19">
        <v>0</v>
      </c>
      <c r="I30" s="19">
        <v>0</v>
      </c>
      <c r="J30" s="19">
        <v>0</v>
      </c>
      <c r="K30" s="19">
        <v>0</v>
      </c>
      <c r="L30" s="19">
        <v>0</v>
      </c>
      <c r="M30" s="19">
        <v>0</v>
      </c>
    </row>
    <row r="31" spans="1:13" s="23" customFormat="1" x14ac:dyDescent="0.2">
      <c r="A31" s="22"/>
      <c r="B31" s="19">
        <v>0</v>
      </c>
      <c r="C31" s="19">
        <v>0</v>
      </c>
      <c r="D31" s="19">
        <v>0</v>
      </c>
      <c r="E31" s="19">
        <v>0</v>
      </c>
      <c r="F31" s="19">
        <v>0</v>
      </c>
      <c r="G31" s="19">
        <v>0</v>
      </c>
      <c r="H31" s="19">
        <v>0</v>
      </c>
      <c r="I31" s="19">
        <v>0</v>
      </c>
      <c r="J31" s="19">
        <v>0</v>
      </c>
      <c r="K31" s="19">
        <v>0</v>
      </c>
      <c r="L31" s="19">
        <v>0</v>
      </c>
      <c r="M31" s="19">
        <v>0</v>
      </c>
    </row>
    <row r="32" spans="1:13" s="23" customFormat="1" x14ac:dyDescent="0.2">
      <c r="A32" s="22"/>
      <c r="B32" s="19">
        <v>0</v>
      </c>
      <c r="C32" s="19">
        <v>0</v>
      </c>
      <c r="D32" s="19">
        <v>0</v>
      </c>
      <c r="E32" s="19">
        <v>0</v>
      </c>
      <c r="F32" s="19">
        <v>0</v>
      </c>
      <c r="G32" s="19">
        <v>0</v>
      </c>
      <c r="H32" s="19">
        <v>0</v>
      </c>
      <c r="I32" s="19">
        <v>0</v>
      </c>
      <c r="J32" s="19">
        <v>0</v>
      </c>
      <c r="K32" s="19">
        <v>0</v>
      </c>
      <c r="L32" s="19">
        <v>0</v>
      </c>
      <c r="M32" s="19">
        <v>0</v>
      </c>
    </row>
    <row r="33" spans="1:13" s="23" customFormat="1" x14ac:dyDescent="0.2">
      <c r="A33" s="22"/>
      <c r="B33" s="19">
        <v>0</v>
      </c>
      <c r="C33" s="19">
        <v>0</v>
      </c>
      <c r="D33" s="19">
        <v>0</v>
      </c>
      <c r="E33" s="19">
        <v>0</v>
      </c>
      <c r="F33" s="19">
        <v>0</v>
      </c>
      <c r="G33" s="19">
        <v>0</v>
      </c>
      <c r="H33" s="19">
        <v>0</v>
      </c>
      <c r="I33" s="19">
        <v>0</v>
      </c>
      <c r="J33" s="19">
        <v>0</v>
      </c>
      <c r="K33" s="19">
        <v>0</v>
      </c>
      <c r="L33" s="19">
        <v>0</v>
      </c>
      <c r="M33" s="19">
        <v>0</v>
      </c>
    </row>
    <row r="34" spans="1:13" s="23" customFormat="1" ht="18.75" customHeight="1" x14ac:dyDescent="0.2">
      <c r="A34" s="20" t="s">
        <v>1</v>
      </c>
      <c r="B34" s="19">
        <f>B25</f>
        <v>200</v>
      </c>
      <c r="C34" s="19">
        <f t="shared" ref="C34:M34" si="0">C25</f>
        <v>0</v>
      </c>
      <c r="D34" s="19">
        <f t="shared" si="0"/>
        <v>0</v>
      </c>
      <c r="E34" s="19">
        <f t="shared" si="0"/>
        <v>200</v>
      </c>
      <c r="F34" s="19">
        <f t="shared" si="0"/>
        <v>0</v>
      </c>
      <c r="G34" s="19">
        <f t="shared" si="0"/>
        <v>0</v>
      </c>
      <c r="H34" s="19">
        <f t="shared" si="0"/>
        <v>0</v>
      </c>
      <c r="I34" s="19">
        <f t="shared" si="0"/>
        <v>0</v>
      </c>
      <c r="J34" s="19">
        <f t="shared" si="0"/>
        <v>0</v>
      </c>
      <c r="K34" s="19">
        <f t="shared" si="0"/>
        <v>0</v>
      </c>
      <c r="L34" s="19">
        <f t="shared" si="0"/>
        <v>0</v>
      </c>
      <c r="M34" s="19">
        <f t="shared" si="0"/>
        <v>0</v>
      </c>
    </row>
    <row r="36" spans="1:13" x14ac:dyDescent="0.25">
      <c r="A36" s="121" t="s">
        <v>363</v>
      </c>
      <c r="B36" s="7"/>
      <c r="C36" s="7"/>
      <c r="F36" s="7"/>
      <c r="J36" s="7"/>
    </row>
  </sheetData>
  <mergeCells count="16">
    <mergeCell ref="A9:E9"/>
    <mergeCell ref="A15:E15"/>
    <mergeCell ref="A19:E19"/>
    <mergeCell ref="A24:E24"/>
    <mergeCell ref="F4:I4"/>
    <mergeCell ref="G5:I5"/>
    <mergeCell ref="A4:A6"/>
    <mergeCell ref="I1:M1"/>
    <mergeCell ref="B5:B6"/>
    <mergeCell ref="F5:F6"/>
    <mergeCell ref="J5:J6"/>
    <mergeCell ref="C5:E5"/>
    <mergeCell ref="J4:M4"/>
    <mergeCell ref="K5:M5"/>
    <mergeCell ref="B4:E4"/>
    <mergeCell ref="A2:M2"/>
  </mergeCells>
  <pageMargins left="0" right="0" top="0" bottom="0" header="0" footer="0"/>
  <pageSetup paperSize="9" scale="70" orientation="landscape" r:id="rId1"/>
  <headerFooter>
    <oddFooter>&amp;R&amp;P+5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23"/>
  <sheetViews>
    <sheetView zoomScaleNormal="100" workbookViewId="0">
      <selection activeCell="A21" sqref="A21:F21"/>
    </sheetView>
  </sheetViews>
  <sheetFormatPr defaultRowHeight="15.75" x14ac:dyDescent="0.25"/>
  <cols>
    <col min="1" max="1" width="60.28515625" style="24" customWidth="1"/>
    <col min="2" max="2" width="16.28515625" style="7" customWidth="1"/>
    <col min="3" max="3" width="14.140625" style="1" customWidth="1"/>
    <col min="4" max="4" width="15.28515625" style="1" customWidth="1"/>
    <col min="5" max="5" width="11.42578125" style="1" customWidth="1"/>
    <col min="6" max="6" width="12.5703125" style="1" customWidth="1"/>
    <col min="7" max="252" width="9.140625" style="1"/>
    <col min="253" max="253" width="60.28515625" style="1" customWidth="1"/>
    <col min="254" max="254" width="30.5703125" style="1" customWidth="1"/>
    <col min="255" max="255" width="25.42578125" style="1" customWidth="1"/>
    <col min="256" max="258" width="15.5703125" style="1" customWidth="1"/>
    <col min="259" max="508" width="9.140625" style="1"/>
    <col min="509" max="509" width="60.28515625" style="1" customWidth="1"/>
    <col min="510" max="510" width="30.5703125" style="1" customWidth="1"/>
    <col min="511" max="511" width="25.42578125" style="1" customWidth="1"/>
    <col min="512" max="514" width="15.5703125" style="1" customWidth="1"/>
    <col min="515" max="764" width="9.140625" style="1"/>
    <col min="765" max="765" width="60.28515625" style="1" customWidth="1"/>
    <col min="766" max="766" width="30.5703125" style="1" customWidth="1"/>
    <col min="767" max="767" width="25.42578125" style="1" customWidth="1"/>
    <col min="768" max="770" width="15.5703125" style="1" customWidth="1"/>
    <col min="771" max="1020" width="9.140625" style="1"/>
    <col min="1021" max="1021" width="60.28515625" style="1" customWidth="1"/>
    <col min="1022" max="1022" width="30.5703125" style="1" customWidth="1"/>
    <col min="1023" max="1023" width="25.42578125" style="1" customWidth="1"/>
    <col min="1024" max="1026" width="15.5703125" style="1" customWidth="1"/>
    <col min="1027" max="1276" width="9.140625" style="1"/>
    <col min="1277" max="1277" width="60.28515625" style="1" customWidth="1"/>
    <col min="1278" max="1278" width="30.5703125" style="1" customWidth="1"/>
    <col min="1279" max="1279" width="25.42578125" style="1" customWidth="1"/>
    <col min="1280" max="1282" width="15.5703125" style="1" customWidth="1"/>
    <col min="1283" max="1532" width="9.140625" style="1"/>
    <col min="1533" max="1533" width="60.28515625" style="1" customWidth="1"/>
    <col min="1534" max="1534" width="30.5703125" style="1" customWidth="1"/>
    <col min="1535" max="1535" width="25.42578125" style="1" customWidth="1"/>
    <col min="1536" max="1538" width="15.5703125" style="1" customWidth="1"/>
    <col min="1539" max="1788" width="9.140625" style="1"/>
    <col min="1789" max="1789" width="60.28515625" style="1" customWidth="1"/>
    <col min="1790" max="1790" width="30.5703125" style="1" customWidth="1"/>
    <col min="1791" max="1791" width="25.42578125" style="1" customWidth="1"/>
    <col min="1792" max="1794" width="15.5703125" style="1" customWidth="1"/>
    <col min="1795" max="2044" width="9.140625" style="1"/>
    <col min="2045" max="2045" width="60.28515625" style="1" customWidth="1"/>
    <col min="2046" max="2046" width="30.5703125" style="1" customWidth="1"/>
    <col min="2047" max="2047" width="25.42578125" style="1" customWidth="1"/>
    <col min="2048" max="2050" width="15.5703125" style="1" customWidth="1"/>
    <col min="2051" max="2300" width="9.140625" style="1"/>
    <col min="2301" max="2301" width="60.28515625" style="1" customWidth="1"/>
    <col min="2302" max="2302" width="30.5703125" style="1" customWidth="1"/>
    <col min="2303" max="2303" width="25.42578125" style="1" customWidth="1"/>
    <col min="2304" max="2306" width="15.5703125" style="1" customWidth="1"/>
    <col min="2307" max="2556" width="9.140625" style="1"/>
    <col min="2557" max="2557" width="60.28515625" style="1" customWidth="1"/>
    <col min="2558" max="2558" width="30.5703125" style="1" customWidth="1"/>
    <col min="2559" max="2559" width="25.42578125" style="1" customWidth="1"/>
    <col min="2560" max="2562" width="15.5703125" style="1" customWidth="1"/>
    <col min="2563" max="2812" width="9.140625" style="1"/>
    <col min="2813" max="2813" width="60.28515625" style="1" customWidth="1"/>
    <col min="2814" max="2814" width="30.5703125" style="1" customWidth="1"/>
    <col min="2815" max="2815" width="25.42578125" style="1" customWidth="1"/>
    <col min="2816" max="2818" width="15.5703125" style="1" customWidth="1"/>
    <col min="2819" max="3068" width="9.140625" style="1"/>
    <col min="3069" max="3069" width="60.28515625" style="1" customWidth="1"/>
    <col min="3070" max="3070" width="30.5703125" style="1" customWidth="1"/>
    <col min="3071" max="3071" width="25.42578125" style="1" customWidth="1"/>
    <col min="3072" max="3074" width="15.5703125" style="1" customWidth="1"/>
    <col min="3075" max="3324" width="9.140625" style="1"/>
    <col min="3325" max="3325" width="60.28515625" style="1" customWidth="1"/>
    <col min="3326" max="3326" width="30.5703125" style="1" customWidth="1"/>
    <col min="3327" max="3327" width="25.42578125" style="1" customWidth="1"/>
    <col min="3328" max="3330" width="15.5703125" style="1" customWidth="1"/>
    <col min="3331" max="3580" width="9.140625" style="1"/>
    <col min="3581" max="3581" width="60.28515625" style="1" customWidth="1"/>
    <col min="3582" max="3582" width="30.5703125" style="1" customWidth="1"/>
    <col min="3583" max="3583" width="25.42578125" style="1" customWidth="1"/>
    <col min="3584" max="3586" width="15.5703125" style="1" customWidth="1"/>
    <col min="3587" max="3836" width="9.140625" style="1"/>
    <col min="3837" max="3837" width="60.28515625" style="1" customWidth="1"/>
    <col min="3838" max="3838" width="30.5703125" style="1" customWidth="1"/>
    <col min="3839" max="3839" width="25.42578125" style="1" customWidth="1"/>
    <col min="3840" max="3842" width="15.5703125" style="1" customWidth="1"/>
    <col min="3843" max="4092" width="9.140625" style="1"/>
    <col min="4093" max="4093" width="60.28515625" style="1" customWidth="1"/>
    <col min="4094" max="4094" width="30.5703125" style="1" customWidth="1"/>
    <col min="4095" max="4095" width="25.42578125" style="1" customWidth="1"/>
    <col min="4096" max="4098" width="15.5703125" style="1" customWidth="1"/>
    <col min="4099" max="4348" width="9.140625" style="1"/>
    <col min="4349" max="4349" width="60.28515625" style="1" customWidth="1"/>
    <col min="4350" max="4350" width="30.5703125" style="1" customWidth="1"/>
    <col min="4351" max="4351" width="25.42578125" style="1" customWidth="1"/>
    <col min="4352" max="4354" width="15.5703125" style="1" customWidth="1"/>
    <col min="4355" max="4604" width="9.140625" style="1"/>
    <col min="4605" max="4605" width="60.28515625" style="1" customWidth="1"/>
    <col min="4606" max="4606" width="30.5703125" style="1" customWidth="1"/>
    <col min="4607" max="4607" width="25.42578125" style="1" customWidth="1"/>
    <col min="4608" max="4610" width="15.5703125" style="1" customWidth="1"/>
    <col min="4611" max="4860" width="9.140625" style="1"/>
    <col min="4861" max="4861" width="60.28515625" style="1" customWidth="1"/>
    <col min="4862" max="4862" width="30.5703125" style="1" customWidth="1"/>
    <col min="4863" max="4863" width="25.42578125" style="1" customWidth="1"/>
    <col min="4864" max="4866" width="15.5703125" style="1" customWidth="1"/>
    <col min="4867" max="5116" width="9.140625" style="1"/>
    <col min="5117" max="5117" width="60.28515625" style="1" customWidth="1"/>
    <col min="5118" max="5118" width="30.5703125" style="1" customWidth="1"/>
    <col min="5119" max="5119" width="25.42578125" style="1" customWidth="1"/>
    <col min="5120" max="5122" width="15.5703125" style="1" customWidth="1"/>
    <col min="5123" max="5372" width="9.140625" style="1"/>
    <col min="5373" max="5373" width="60.28515625" style="1" customWidth="1"/>
    <col min="5374" max="5374" width="30.5703125" style="1" customWidth="1"/>
    <col min="5375" max="5375" width="25.42578125" style="1" customWidth="1"/>
    <col min="5376" max="5378" width="15.5703125" style="1" customWidth="1"/>
    <col min="5379" max="5628" width="9.140625" style="1"/>
    <col min="5629" max="5629" width="60.28515625" style="1" customWidth="1"/>
    <col min="5630" max="5630" width="30.5703125" style="1" customWidth="1"/>
    <col min="5631" max="5631" width="25.42578125" style="1" customWidth="1"/>
    <col min="5632" max="5634" width="15.5703125" style="1" customWidth="1"/>
    <col min="5635" max="5884" width="9.140625" style="1"/>
    <col min="5885" max="5885" width="60.28515625" style="1" customWidth="1"/>
    <col min="5886" max="5886" width="30.5703125" style="1" customWidth="1"/>
    <col min="5887" max="5887" width="25.42578125" style="1" customWidth="1"/>
    <col min="5888" max="5890" width="15.5703125" style="1" customWidth="1"/>
    <col min="5891" max="6140" width="9.140625" style="1"/>
    <col min="6141" max="6141" width="60.28515625" style="1" customWidth="1"/>
    <col min="6142" max="6142" width="30.5703125" style="1" customWidth="1"/>
    <col min="6143" max="6143" width="25.42578125" style="1" customWidth="1"/>
    <col min="6144" max="6146" width="15.5703125" style="1" customWidth="1"/>
    <col min="6147" max="6396" width="9.140625" style="1"/>
    <col min="6397" max="6397" width="60.28515625" style="1" customWidth="1"/>
    <col min="6398" max="6398" width="30.5703125" style="1" customWidth="1"/>
    <col min="6399" max="6399" width="25.42578125" style="1" customWidth="1"/>
    <col min="6400" max="6402" width="15.5703125" style="1" customWidth="1"/>
    <col min="6403" max="6652" width="9.140625" style="1"/>
    <col min="6653" max="6653" width="60.28515625" style="1" customWidth="1"/>
    <col min="6654" max="6654" width="30.5703125" style="1" customWidth="1"/>
    <col min="6655" max="6655" width="25.42578125" style="1" customWidth="1"/>
    <col min="6656" max="6658" width="15.5703125" style="1" customWidth="1"/>
    <col min="6659" max="6908" width="9.140625" style="1"/>
    <col min="6909" max="6909" width="60.28515625" style="1" customWidth="1"/>
    <col min="6910" max="6910" width="30.5703125" style="1" customWidth="1"/>
    <col min="6911" max="6911" width="25.42578125" style="1" customWidth="1"/>
    <col min="6912" max="6914" width="15.5703125" style="1" customWidth="1"/>
    <col min="6915" max="7164" width="9.140625" style="1"/>
    <col min="7165" max="7165" width="60.28515625" style="1" customWidth="1"/>
    <col min="7166" max="7166" width="30.5703125" style="1" customWidth="1"/>
    <col min="7167" max="7167" width="25.42578125" style="1" customWidth="1"/>
    <col min="7168" max="7170" width="15.5703125" style="1" customWidth="1"/>
    <col min="7171" max="7420" width="9.140625" style="1"/>
    <col min="7421" max="7421" width="60.28515625" style="1" customWidth="1"/>
    <col min="7422" max="7422" width="30.5703125" style="1" customWidth="1"/>
    <col min="7423" max="7423" width="25.42578125" style="1" customWidth="1"/>
    <col min="7424" max="7426" width="15.5703125" style="1" customWidth="1"/>
    <col min="7427" max="7676" width="9.140625" style="1"/>
    <col min="7677" max="7677" width="60.28515625" style="1" customWidth="1"/>
    <col min="7678" max="7678" width="30.5703125" style="1" customWidth="1"/>
    <col min="7679" max="7679" width="25.42578125" style="1" customWidth="1"/>
    <col min="7680" max="7682" width="15.5703125" style="1" customWidth="1"/>
    <col min="7683" max="7932" width="9.140625" style="1"/>
    <col min="7933" max="7933" width="60.28515625" style="1" customWidth="1"/>
    <col min="7934" max="7934" width="30.5703125" style="1" customWidth="1"/>
    <col min="7935" max="7935" width="25.42578125" style="1" customWidth="1"/>
    <col min="7936" max="7938" width="15.5703125" style="1" customWidth="1"/>
    <col min="7939" max="8188" width="9.140625" style="1"/>
    <col min="8189" max="8189" width="60.28515625" style="1" customWidth="1"/>
    <col min="8190" max="8190" width="30.5703125" style="1" customWidth="1"/>
    <col min="8191" max="8191" width="25.42578125" style="1" customWidth="1"/>
    <col min="8192" max="8194" width="15.5703125" style="1" customWidth="1"/>
    <col min="8195" max="8444" width="9.140625" style="1"/>
    <col min="8445" max="8445" width="60.28515625" style="1" customWidth="1"/>
    <col min="8446" max="8446" width="30.5703125" style="1" customWidth="1"/>
    <col min="8447" max="8447" width="25.42578125" style="1" customWidth="1"/>
    <col min="8448" max="8450" width="15.5703125" style="1" customWidth="1"/>
    <col min="8451" max="8700" width="9.140625" style="1"/>
    <col min="8701" max="8701" width="60.28515625" style="1" customWidth="1"/>
    <col min="8702" max="8702" width="30.5703125" style="1" customWidth="1"/>
    <col min="8703" max="8703" width="25.42578125" style="1" customWidth="1"/>
    <col min="8704" max="8706" width="15.5703125" style="1" customWidth="1"/>
    <col min="8707" max="8956" width="9.140625" style="1"/>
    <col min="8957" max="8957" width="60.28515625" style="1" customWidth="1"/>
    <col min="8958" max="8958" width="30.5703125" style="1" customWidth="1"/>
    <col min="8959" max="8959" width="25.42578125" style="1" customWidth="1"/>
    <col min="8960" max="8962" width="15.5703125" style="1" customWidth="1"/>
    <col min="8963" max="9212" width="9.140625" style="1"/>
    <col min="9213" max="9213" width="60.28515625" style="1" customWidth="1"/>
    <col min="9214" max="9214" width="30.5703125" style="1" customWidth="1"/>
    <col min="9215" max="9215" width="25.42578125" style="1" customWidth="1"/>
    <col min="9216" max="9218" width="15.5703125" style="1" customWidth="1"/>
    <col min="9219" max="9468" width="9.140625" style="1"/>
    <col min="9469" max="9469" width="60.28515625" style="1" customWidth="1"/>
    <col min="9470" max="9470" width="30.5703125" style="1" customWidth="1"/>
    <col min="9471" max="9471" width="25.42578125" style="1" customWidth="1"/>
    <col min="9472" max="9474" width="15.5703125" style="1" customWidth="1"/>
    <col min="9475" max="9724" width="9.140625" style="1"/>
    <col min="9725" max="9725" width="60.28515625" style="1" customWidth="1"/>
    <col min="9726" max="9726" width="30.5703125" style="1" customWidth="1"/>
    <col min="9727" max="9727" width="25.42578125" style="1" customWidth="1"/>
    <col min="9728" max="9730" width="15.5703125" style="1" customWidth="1"/>
    <col min="9731" max="9980" width="9.140625" style="1"/>
    <col min="9981" max="9981" width="60.28515625" style="1" customWidth="1"/>
    <col min="9982" max="9982" width="30.5703125" style="1" customWidth="1"/>
    <col min="9983" max="9983" width="25.42578125" style="1" customWidth="1"/>
    <col min="9984" max="9986" width="15.5703125" style="1" customWidth="1"/>
    <col min="9987" max="10236" width="9.140625" style="1"/>
    <col min="10237" max="10237" width="60.28515625" style="1" customWidth="1"/>
    <col min="10238" max="10238" width="30.5703125" style="1" customWidth="1"/>
    <col min="10239" max="10239" width="25.42578125" style="1" customWidth="1"/>
    <col min="10240" max="10242" width="15.5703125" style="1" customWidth="1"/>
    <col min="10243" max="10492" width="9.140625" style="1"/>
    <col min="10493" max="10493" width="60.28515625" style="1" customWidth="1"/>
    <col min="10494" max="10494" width="30.5703125" style="1" customWidth="1"/>
    <col min="10495" max="10495" width="25.42578125" style="1" customWidth="1"/>
    <col min="10496" max="10498" width="15.5703125" style="1" customWidth="1"/>
    <col min="10499" max="10748" width="9.140625" style="1"/>
    <col min="10749" max="10749" width="60.28515625" style="1" customWidth="1"/>
    <col min="10750" max="10750" width="30.5703125" style="1" customWidth="1"/>
    <col min="10751" max="10751" width="25.42578125" style="1" customWidth="1"/>
    <col min="10752" max="10754" width="15.5703125" style="1" customWidth="1"/>
    <col min="10755" max="11004" width="9.140625" style="1"/>
    <col min="11005" max="11005" width="60.28515625" style="1" customWidth="1"/>
    <col min="11006" max="11006" width="30.5703125" style="1" customWidth="1"/>
    <col min="11007" max="11007" width="25.42578125" style="1" customWidth="1"/>
    <col min="11008" max="11010" width="15.5703125" style="1" customWidth="1"/>
    <col min="11011" max="11260" width="9.140625" style="1"/>
    <col min="11261" max="11261" width="60.28515625" style="1" customWidth="1"/>
    <col min="11262" max="11262" width="30.5703125" style="1" customWidth="1"/>
    <col min="11263" max="11263" width="25.42578125" style="1" customWidth="1"/>
    <col min="11264" max="11266" width="15.5703125" style="1" customWidth="1"/>
    <col min="11267" max="11516" width="9.140625" style="1"/>
    <col min="11517" max="11517" width="60.28515625" style="1" customWidth="1"/>
    <col min="11518" max="11518" width="30.5703125" style="1" customWidth="1"/>
    <col min="11519" max="11519" width="25.42578125" style="1" customWidth="1"/>
    <col min="11520" max="11522" width="15.5703125" style="1" customWidth="1"/>
    <col min="11523" max="11772" width="9.140625" style="1"/>
    <col min="11773" max="11773" width="60.28515625" style="1" customWidth="1"/>
    <col min="11774" max="11774" width="30.5703125" style="1" customWidth="1"/>
    <col min="11775" max="11775" width="25.42578125" style="1" customWidth="1"/>
    <col min="11776" max="11778" width="15.5703125" style="1" customWidth="1"/>
    <col min="11779" max="12028" width="9.140625" style="1"/>
    <col min="12029" max="12029" width="60.28515625" style="1" customWidth="1"/>
    <col min="12030" max="12030" width="30.5703125" style="1" customWidth="1"/>
    <col min="12031" max="12031" width="25.42578125" style="1" customWidth="1"/>
    <col min="12032" max="12034" width="15.5703125" style="1" customWidth="1"/>
    <col min="12035" max="12284" width="9.140625" style="1"/>
    <col min="12285" max="12285" width="60.28515625" style="1" customWidth="1"/>
    <col min="12286" max="12286" width="30.5703125" style="1" customWidth="1"/>
    <col min="12287" max="12287" width="25.42578125" style="1" customWidth="1"/>
    <col min="12288" max="12290" width="15.5703125" style="1" customWidth="1"/>
    <col min="12291" max="12540" width="9.140625" style="1"/>
    <col min="12541" max="12541" width="60.28515625" style="1" customWidth="1"/>
    <col min="12542" max="12542" width="30.5703125" style="1" customWidth="1"/>
    <col min="12543" max="12543" width="25.42578125" style="1" customWidth="1"/>
    <col min="12544" max="12546" width="15.5703125" style="1" customWidth="1"/>
    <col min="12547" max="12796" width="9.140625" style="1"/>
    <col min="12797" max="12797" width="60.28515625" style="1" customWidth="1"/>
    <col min="12798" max="12798" width="30.5703125" style="1" customWidth="1"/>
    <col min="12799" max="12799" width="25.42578125" style="1" customWidth="1"/>
    <col min="12800" max="12802" width="15.5703125" style="1" customWidth="1"/>
    <col min="12803" max="13052" width="9.140625" style="1"/>
    <col min="13053" max="13053" width="60.28515625" style="1" customWidth="1"/>
    <col min="13054" max="13054" width="30.5703125" style="1" customWidth="1"/>
    <col min="13055" max="13055" width="25.42578125" style="1" customWidth="1"/>
    <col min="13056" max="13058" width="15.5703125" style="1" customWidth="1"/>
    <col min="13059" max="13308" width="9.140625" style="1"/>
    <col min="13309" max="13309" width="60.28515625" style="1" customWidth="1"/>
    <col min="13310" max="13310" width="30.5703125" style="1" customWidth="1"/>
    <col min="13311" max="13311" width="25.42578125" style="1" customWidth="1"/>
    <col min="13312" max="13314" width="15.5703125" style="1" customWidth="1"/>
    <col min="13315" max="13564" width="9.140625" style="1"/>
    <col min="13565" max="13565" width="60.28515625" style="1" customWidth="1"/>
    <col min="13566" max="13566" width="30.5703125" style="1" customWidth="1"/>
    <col min="13567" max="13567" width="25.42578125" style="1" customWidth="1"/>
    <col min="13568" max="13570" width="15.5703125" style="1" customWidth="1"/>
    <col min="13571" max="13820" width="9.140625" style="1"/>
    <col min="13821" max="13821" width="60.28515625" style="1" customWidth="1"/>
    <col min="13822" max="13822" width="30.5703125" style="1" customWidth="1"/>
    <col min="13823" max="13823" width="25.42578125" style="1" customWidth="1"/>
    <col min="13824" max="13826" width="15.5703125" style="1" customWidth="1"/>
    <col min="13827" max="14076" width="9.140625" style="1"/>
    <col min="14077" max="14077" width="60.28515625" style="1" customWidth="1"/>
    <col min="14078" max="14078" width="30.5703125" style="1" customWidth="1"/>
    <col min="14079" max="14079" width="25.42578125" style="1" customWidth="1"/>
    <col min="14080" max="14082" width="15.5703125" style="1" customWidth="1"/>
    <col min="14083" max="14332" width="9.140625" style="1"/>
    <col min="14333" max="14333" width="60.28515625" style="1" customWidth="1"/>
    <col min="14334" max="14334" width="30.5703125" style="1" customWidth="1"/>
    <col min="14335" max="14335" width="25.42578125" style="1" customWidth="1"/>
    <col min="14336" max="14338" width="15.5703125" style="1" customWidth="1"/>
    <col min="14339" max="14588" width="9.140625" style="1"/>
    <col min="14589" max="14589" width="60.28515625" style="1" customWidth="1"/>
    <col min="14590" max="14590" width="30.5703125" style="1" customWidth="1"/>
    <col min="14591" max="14591" width="25.42578125" style="1" customWidth="1"/>
    <col min="14592" max="14594" width="15.5703125" style="1" customWidth="1"/>
    <col min="14595" max="14844" width="9.140625" style="1"/>
    <col min="14845" max="14845" width="60.28515625" style="1" customWidth="1"/>
    <col min="14846" max="14846" width="30.5703125" style="1" customWidth="1"/>
    <col min="14847" max="14847" width="25.42578125" style="1" customWidth="1"/>
    <col min="14848" max="14850" width="15.5703125" style="1" customWidth="1"/>
    <col min="14851" max="15100" width="9.140625" style="1"/>
    <col min="15101" max="15101" width="60.28515625" style="1" customWidth="1"/>
    <col min="15102" max="15102" width="30.5703125" style="1" customWidth="1"/>
    <col min="15103" max="15103" width="25.42578125" style="1" customWidth="1"/>
    <col min="15104" max="15106" width="15.5703125" style="1" customWidth="1"/>
    <col min="15107" max="15356" width="9.140625" style="1"/>
    <col min="15357" max="15357" width="60.28515625" style="1" customWidth="1"/>
    <col min="15358" max="15358" width="30.5703125" style="1" customWidth="1"/>
    <col min="15359" max="15359" width="25.42578125" style="1" customWidth="1"/>
    <col min="15360" max="15362" width="15.5703125" style="1" customWidth="1"/>
    <col min="15363" max="15612" width="9.140625" style="1"/>
    <col min="15613" max="15613" width="60.28515625" style="1" customWidth="1"/>
    <col min="15614" max="15614" width="30.5703125" style="1" customWidth="1"/>
    <col min="15615" max="15615" width="25.42578125" style="1" customWidth="1"/>
    <col min="15616" max="15618" width="15.5703125" style="1" customWidth="1"/>
    <col min="15619" max="15868" width="9.140625" style="1"/>
    <col min="15869" max="15869" width="60.28515625" style="1" customWidth="1"/>
    <col min="15870" max="15870" width="30.5703125" style="1" customWidth="1"/>
    <col min="15871" max="15871" width="25.42578125" style="1" customWidth="1"/>
    <col min="15872" max="15874" width="15.5703125" style="1" customWidth="1"/>
    <col min="15875" max="16124" width="9.140625" style="1"/>
    <col min="16125" max="16125" width="60.28515625" style="1" customWidth="1"/>
    <col min="16126" max="16126" width="30.5703125" style="1" customWidth="1"/>
    <col min="16127" max="16127" width="25.42578125" style="1" customWidth="1"/>
    <col min="16128" max="16130" width="15.5703125" style="1" customWidth="1"/>
    <col min="16131" max="16375" width="9.140625" style="1"/>
    <col min="16376" max="16377" width="9.140625" style="1" customWidth="1"/>
    <col min="16378" max="16384" width="9.140625" style="1"/>
  </cols>
  <sheetData>
    <row r="1" spans="1:6" ht="73.900000000000006" customHeight="1" x14ac:dyDescent="0.25">
      <c r="D1" s="150" t="s">
        <v>352</v>
      </c>
      <c r="E1" s="150"/>
      <c r="F1" s="150"/>
    </row>
    <row r="2" spans="1:6" x14ac:dyDescent="0.25">
      <c r="D2" s="90"/>
      <c r="E2" s="90"/>
      <c r="F2" s="90"/>
    </row>
    <row r="3" spans="1:6" ht="78.75" customHeight="1" x14ac:dyDescent="0.2">
      <c r="A3" s="169" t="s">
        <v>364</v>
      </c>
      <c r="B3" s="169"/>
      <c r="C3" s="169"/>
      <c r="D3" s="169"/>
      <c r="E3" s="169"/>
      <c r="F3" s="169"/>
    </row>
    <row r="4" spans="1:6" ht="12" customHeight="1" x14ac:dyDescent="0.2">
      <c r="A4" s="29"/>
      <c r="B4" s="50"/>
      <c r="C4" s="29"/>
    </row>
    <row r="5" spans="1:6" s="10" customFormat="1" x14ac:dyDescent="0.25">
      <c r="A5" s="25"/>
      <c r="B5" s="9"/>
      <c r="D5" s="30"/>
      <c r="E5" s="30"/>
      <c r="F5" s="127" t="s">
        <v>10</v>
      </c>
    </row>
    <row r="6" spans="1:6" s="26" customFormat="1" ht="68.45" customHeight="1" x14ac:dyDescent="0.2">
      <c r="A6" s="122" t="s">
        <v>12</v>
      </c>
      <c r="B6" s="122" t="s">
        <v>30</v>
      </c>
      <c r="C6" s="124" t="s">
        <v>36</v>
      </c>
      <c r="D6" s="123" t="s">
        <v>33</v>
      </c>
      <c r="E6" s="123" t="s">
        <v>37</v>
      </c>
      <c r="F6" s="123" t="s">
        <v>38</v>
      </c>
    </row>
    <row r="7" spans="1:6" s="44" customFormat="1" ht="18.600000000000001" customHeight="1" x14ac:dyDescent="0.2">
      <c r="A7" s="43">
        <v>1</v>
      </c>
      <c r="B7" s="43">
        <v>2</v>
      </c>
      <c r="C7" s="43">
        <v>3</v>
      </c>
      <c r="D7" s="48">
        <v>4</v>
      </c>
      <c r="E7" s="48">
        <v>5</v>
      </c>
      <c r="F7" s="48">
        <v>6</v>
      </c>
    </row>
    <row r="8" spans="1:6" s="12" customFormat="1" ht="18" x14ac:dyDescent="0.25">
      <c r="A8" s="31" t="s">
        <v>14</v>
      </c>
      <c r="B8" s="51">
        <v>0</v>
      </c>
      <c r="C8" s="51">
        <v>0</v>
      </c>
      <c r="D8" s="51">
        <v>0</v>
      </c>
      <c r="E8" s="51">
        <v>0</v>
      </c>
      <c r="F8" s="51">
        <v>0</v>
      </c>
    </row>
    <row r="9" spans="1:6" s="12" customFormat="1" ht="18" x14ac:dyDescent="0.25">
      <c r="A9" s="31" t="s">
        <v>334</v>
      </c>
      <c r="B9" s="51">
        <v>0</v>
      </c>
      <c r="C9" s="51">
        <v>0</v>
      </c>
      <c r="D9" s="51">
        <v>0</v>
      </c>
      <c r="E9" s="51">
        <v>0</v>
      </c>
      <c r="F9" s="51">
        <v>0</v>
      </c>
    </row>
    <row r="10" spans="1:6" s="12" customFormat="1" ht="18" x14ac:dyDescent="0.25">
      <c r="A10" s="31" t="s">
        <v>334</v>
      </c>
      <c r="B10" s="51">
        <v>0</v>
      </c>
      <c r="C10" s="51">
        <v>0</v>
      </c>
      <c r="D10" s="51">
        <v>0</v>
      </c>
      <c r="E10" s="51">
        <v>0</v>
      </c>
      <c r="F10" s="51">
        <v>0</v>
      </c>
    </row>
    <row r="11" spans="1:6" ht="15" x14ac:dyDescent="0.2">
      <c r="A11" s="31" t="s">
        <v>15</v>
      </c>
      <c r="B11" s="51">
        <v>0</v>
      </c>
      <c r="C11" s="51">
        <v>0</v>
      </c>
      <c r="D11" s="51">
        <v>0</v>
      </c>
      <c r="E11" s="51">
        <v>0</v>
      </c>
      <c r="F11" s="51">
        <v>0</v>
      </c>
    </row>
    <row r="12" spans="1:6" ht="15" x14ac:dyDescent="0.2">
      <c r="A12" s="31" t="s">
        <v>334</v>
      </c>
      <c r="B12" s="51">
        <v>0</v>
      </c>
      <c r="C12" s="51">
        <v>0</v>
      </c>
      <c r="D12" s="51">
        <v>0</v>
      </c>
      <c r="E12" s="51">
        <v>0</v>
      </c>
      <c r="F12" s="51">
        <v>0</v>
      </c>
    </row>
    <row r="13" spans="1:6" ht="15" x14ac:dyDescent="0.2">
      <c r="A13" s="31" t="s">
        <v>334</v>
      </c>
      <c r="B13" s="51">
        <v>0</v>
      </c>
      <c r="C13" s="51">
        <v>0</v>
      </c>
      <c r="D13" s="51">
        <v>0</v>
      </c>
      <c r="E13" s="51">
        <v>0</v>
      </c>
      <c r="F13" s="51">
        <v>0</v>
      </c>
    </row>
    <row r="14" spans="1:6" ht="15" x14ac:dyDescent="0.2">
      <c r="A14" s="31" t="s">
        <v>16</v>
      </c>
      <c r="B14" s="51">
        <v>0</v>
      </c>
      <c r="C14" s="51">
        <v>0</v>
      </c>
      <c r="D14" s="51">
        <v>0</v>
      </c>
      <c r="E14" s="51">
        <v>0</v>
      </c>
      <c r="F14" s="51">
        <v>0</v>
      </c>
    </row>
    <row r="15" spans="1:6" x14ac:dyDescent="0.2">
      <c r="A15" s="31" t="s">
        <v>334</v>
      </c>
      <c r="B15" s="28">
        <v>263.3</v>
      </c>
      <c r="C15" s="28">
        <v>263.3</v>
      </c>
      <c r="D15" s="51">
        <v>0</v>
      </c>
      <c r="E15" s="51">
        <v>0</v>
      </c>
      <c r="F15" s="51">
        <v>0</v>
      </c>
    </row>
    <row r="16" spans="1:6" ht="15" x14ac:dyDescent="0.2">
      <c r="A16" s="31" t="s">
        <v>334</v>
      </c>
      <c r="B16" s="51">
        <v>0</v>
      </c>
      <c r="C16" s="51">
        <v>0</v>
      </c>
      <c r="D16" s="51">
        <v>0</v>
      </c>
      <c r="E16" s="51">
        <v>0</v>
      </c>
      <c r="F16" s="51">
        <v>0</v>
      </c>
    </row>
    <row r="17" spans="1:6" ht="15" x14ac:dyDescent="0.2">
      <c r="A17" s="31" t="s">
        <v>17</v>
      </c>
      <c r="B17" s="51">
        <v>0</v>
      </c>
      <c r="C17" s="51">
        <v>0</v>
      </c>
      <c r="D17" s="51">
        <v>0</v>
      </c>
      <c r="E17" s="51">
        <v>0</v>
      </c>
      <c r="F17" s="51">
        <v>0</v>
      </c>
    </row>
    <row r="18" spans="1:6" ht="15" x14ac:dyDescent="0.2">
      <c r="A18" s="31" t="s">
        <v>334</v>
      </c>
      <c r="B18" s="51">
        <v>0</v>
      </c>
      <c r="C18" s="51">
        <v>0</v>
      </c>
      <c r="D18" s="51">
        <v>0</v>
      </c>
      <c r="E18" s="51">
        <v>0</v>
      </c>
      <c r="F18" s="51">
        <v>0</v>
      </c>
    </row>
    <row r="19" spans="1:6" ht="15" x14ac:dyDescent="0.2">
      <c r="A19" s="31" t="s">
        <v>334</v>
      </c>
      <c r="B19" s="51">
        <v>0</v>
      </c>
      <c r="C19" s="51">
        <v>0</v>
      </c>
      <c r="D19" s="51">
        <v>0</v>
      </c>
      <c r="E19" s="51">
        <v>0</v>
      </c>
      <c r="F19" s="51">
        <v>0</v>
      </c>
    </row>
    <row r="20" spans="1:6" s="12" customFormat="1" ht="18.75" customHeight="1" x14ac:dyDescent="0.25">
      <c r="A20" s="27" t="s">
        <v>7</v>
      </c>
      <c r="B20" s="147">
        <f>B15</f>
        <v>263.3</v>
      </c>
      <c r="C20" s="147">
        <f t="shared" ref="C20:F20" si="0">C15</f>
        <v>263.3</v>
      </c>
      <c r="D20" s="147">
        <f t="shared" si="0"/>
        <v>0</v>
      </c>
      <c r="E20" s="147">
        <f t="shared" si="0"/>
        <v>0</v>
      </c>
      <c r="F20" s="147">
        <f t="shared" si="0"/>
        <v>0</v>
      </c>
    </row>
    <row r="21" spans="1:6" ht="36.6" customHeight="1" x14ac:dyDescent="0.2">
      <c r="A21" s="170" t="s">
        <v>303</v>
      </c>
      <c r="B21" s="170"/>
      <c r="C21" s="170"/>
      <c r="D21" s="170"/>
      <c r="E21" s="170"/>
      <c r="F21" s="170"/>
    </row>
    <row r="23" spans="1:6" x14ac:dyDescent="0.25">
      <c r="A23" s="49" t="s">
        <v>363</v>
      </c>
    </row>
  </sheetData>
  <mergeCells count="3">
    <mergeCell ref="D1:F1"/>
    <mergeCell ref="A3:F3"/>
    <mergeCell ref="A21:F21"/>
  </mergeCells>
  <printOptions horizontalCentered="1"/>
  <pageMargins left="0.19685039370078741" right="0" top="0" bottom="0" header="0" footer="0"/>
  <pageSetup paperSize="9" orientation="landscape" r:id="rId1"/>
  <headerFooter>
    <oddFooter>&amp;R&amp;P+6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2"/>
  <sheetViews>
    <sheetView zoomScale="120" zoomScaleNormal="120" zoomScaleSheetLayoutView="130" workbookViewId="0">
      <selection activeCell="B22" sqref="B22"/>
    </sheetView>
  </sheetViews>
  <sheetFormatPr defaultColWidth="9.140625" defaultRowHeight="15" x14ac:dyDescent="0.25"/>
  <cols>
    <col min="1" max="1" width="31.85546875" style="4" customWidth="1"/>
    <col min="2" max="2" width="27.7109375" style="4" customWidth="1"/>
    <col min="3" max="3" width="14.7109375" style="4" customWidth="1"/>
    <col min="4" max="4" width="13.85546875" style="4" customWidth="1"/>
    <col min="5" max="5" width="15" style="4" customWidth="1"/>
    <col min="6" max="6" width="11.28515625" style="4" customWidth="1"/>
    <col min="7" max="7" width="12.140625" style="4" customWidth="1"/>
    <col min="8" max="8" width="12" style="4" customWidth="1"/>
    <col min="9" max="9" width="10.42578125" style="4" customWidth="1"/>
    <col min="10" max="10" width="10" style="4" customWidth="1"/>
    <col min="11" max="16384" width="9.140625" style="4"/>
  </cols>
  <sheetData>
    <row r="1" spans="1:10" ht="70.5" customHeight="1" x14ac:dyDescent="0.25">
      <c r="B1" s="4" t="s">
        <v>19</v>
      </c>
      <c r="D1" s="171" t="s">
        <v>351</v>
      </c>
      <c r="E1" s="171"/>
      <c r="F1" s="171"/>
      <c r="G1" s="89"/>
      <c r="H1" s="89"/>
    </row>
    <row r="2" spans="1:10" ht="15.75" x14ac:dyDescent="0.25">
      <c r="D2" s="45"/>
      <c r="E2" s="45"/>
      <c r="F2" s="45"/>
      <c r="H2" s="88"/>
      <c r="I2" s="88"/>
      <c r="J2" s="88"/>
    </row>
    <row r="3" spans="1:10" ht="30" customHeight="1" x14ac:dyDescent="0.25">
      <c r="A3" s="173" t="s">
        <v>356</v>
      </c>
      <c r="B3" s="173"/>
      <c r="C3" s="173"/>
      <c r="D3" s="173"/>
      <c r="E3" s="173"/>
      <c r="F3" s="173"/>
      <c r="G3" s="112"/>
      <c r="H3" s="112"/>
    </row>
    <row r="4" spans="1:10" x14ac:dyDescent="0.25">
      <c r="F4" s="3" t="s">
        <v>10</v>
      </c>
    </row>
    <row r="5" spans="1:10" ht="24.75" customHeight="1" x14ac:dyDescent="0.25">
      <c r="A5" s="172" t="s">
        <v>8</v>
      </c>
      <c r="B5" s="172" t="s">
        <v>9</v>
      </c>
      <c r="C5" s="172" t="s">
        <v>32</v>
      </c>
      <c r="D5" s="172" t="s">
        <v>33</v>
      </c>
      <c r="E5" s="172" t="s">
        <v>34</v>
      </c>
      <c r="F5" s="172" t="s">
        <v>35</v>
      </c>
    </row>
    <row r="6" spans="1:10" ht="37.5" customHeight="1" x14ac:dyDescent="0.25">
      <c r="A6" s="172"/>
      <c r="B6" s="172"/>
      <c r="C6" s="172"/>
      <c r="D6" s="172"/>
      <c r="E6" s="172"/>
      <c r="F6" s="172"/>
    </row>
    <row r="7" spans="1:10" x14ac:dyDescent="0.25">
      <c r="A7" s="5"/>
      <c r="B7" s="5"/>
      <c r="C7" s="5"/>
      <c r="D7" s="2">
        <v>0</v>
      </c>
      <c r="E7" s="2">
        <v>0</v>
      </c>
      <c r="F7" s="2">
        <v>0</v>
      </c>
    </row>
    <row r="8" spans="1:10" x14ac:dyDescent="0.25">
      <c r="A8" s="5"/>
      <c r="B8" s="5"/>
      <c r="C8" s="5"/>
      <c r="D8" s="2">
        <v>0</v>
      </c>
      <c r="E8" s="2">
        <v>0</v>
      </c>
      <c r="F8" s="2">
        <v>0</v>
      </c>
    </row>
    <row r="9" spans="1:10" x14ac:dyDescent="0.25">
      <c r="A9" s="5"/>
      <c r="B9" s="5"/>
      <c r="C9" s="5"/>
      <c r="D9" s="2">
        <v>0</v>
      </c>
      <c r="E9" s="2">
        <v>0</v>
      </c>
      <c r="F9" s="2">
        <v>0</v>
      </c>
    </row>
    <row r="10" spans="1:10" x14ac:dyDescent="0.25">
      <c r="A10" s="5" t="s">
        <v>7</v>
      </c>
      <c r="B10" s="5"/>
      <c r="C10" s="5"/>
      <c r="D10" s="2">
        <v>0</v>
      </c>
      <c r="E10" s="2">
        <v>0</v>
      </c>
      <c r="F10" s="2">
        <v>0</v>
      </c>
    </row>
    <row r="12" spans="1:10" x14ac:dyDescent="0.25">
      <c r="A12" s="174" t="s">
        <v>363</v>
      </c>
      <c r="B12" s="174"/>
      <c r="C12" s="174"/>
      <c r="D12" s="174"/>
    </row>
  </sheetData>
  <mergeCells count="9">
    <mergeCell ref="D1:F1"/>
    <mergeCell ref="F5:F6"/>
    <mergeCell ref="C5:C6"/>
    <mergeCell ref="A3:F3"/>
    <mergeCell ref="A12:D12"/>
    <mergeCell ref="A5:A6"/>
    <mergeCell ref="B5:B6"/>
    <mergeCell ref="D5:D6"/>
    <mergeCell ref="E5:E6"/>
  </mergeCells>
  <printOptions horizontalCentered="1"/>
  <pageMargins left="0" right="0" top="0.55118110236220474" bottom="0.74803149606299213" header="0.31496062992125984" footer="0.31496062992125984"/>
  <pageSetup paperSize="9" orientation="landscape" r:id="rId1"/>
  <headerFooter>
    <oddFooter>&amp;R&amp;P+7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54"/>
  <sheetViews>
    <sheetView topLeftCell="A20" zoomScale="70" zoomScaleNormal="70" workbookViewId="0">
      <selection activeCell="A3" sqref="A3:H3"/>
    </sheetView>
  </sheetViews>
  <sheetFormatPr defaultColWidth="9.140625" defaultRowHeight="15" x14ac:dyDescent="0.25"/>
  <cols>
    <col min="1" max="1" width="7.7109375" style="53" customWidth="1"/>
    <col min="2" max="2" width="73" style="54" customWidth="1"/>
    <col min="3" max="3" width="15" style="54" customWidth="1"/>
    <col min="4" max="4" width="14.140625" style="54" customWidth="1"/>
    <col min="5" max="7" width="12.42578125" style="54" customWidth="1"/>
    <col min="8" max="8" width="22" style="54" customWidth="1"/>
    <col min="9" max="16384" width="9.140625" style="54"/>
  </cols>
  <sheetData>
    <row r="1" spans="1:8" ht="57" customHeight="1" x14ac:dyDescent="0.25">
      <c r="E1" s="150" t="s">
        <v>350</v>
      </c>
      <c r="F1" s="150"/>
      <c r="G1" s="150"/>
      <c r="H1" s="150"/>
    </row>
    <row r="2" spans="1:8" ht="22.5" customHeight="1" x14ac:dyDescent="0.25">
      <c r="A2" s="179" t="s">
        <v>39</v>
      </c>
      <c r="B2" s="179"/>
      <c r="C2" s="179"/>
      <c r="D2" s="179"/>
      <c r="E2" s="179"/>
      <c r="F2" s="179"/>
      <c r="G2" s="179"/>
      <c r="H2" s="179"/>
    </row>
    <row r="3" spans="1:8" ht="16.5" customHeight="1" x14ac:dyDescent="0.25">
      <c r="A3" s="180" t="s">
        <v>354</v>
      </c>
      <c r="B3" s="180"/>
      <c r="C3" s="180"/>
      <c r="D3" s="180"/>
      <c r="E3" s="180"/>
      <c r="F3" s="180"/>
      <c r="G3" s="180"/>
      <c r="H3" s="180"/>
    </row>
    <row r="4" spans="1:8" ht="7.5" customHeight="1" x14ac:dyDescent="0.25">
      <c r="A4" s="55"/>
      <c r="B4" s="55"/>
      <c r="C4" s="55"/>
      <c r="D4" s="55"/>
      <c r="E4" s="55"/>
      <c r="F4" s="55"/>
      <c r="G4" s="55"/>
      <c r="H4" s="55"/>
    </row>
    <row r="5" spans="1:8" x14ac:dyDescent="0.25">
      <c r="A5" s="181" t="s">
        <v>40</v>
      </c>
      <c r="B5" s="181"/>
      <c r="C5" s="181"/>
      <c r="D5" s="55"/>
      <c r="E5" s="55"/>
      <c r="F5" s="55"/>
      <c r="G5" s="55"/>
      <c r="H5" s="55"/>
    </row>
    <row r="6" spans="1:8" x14ac:dyDescent="0.25">
      <c r="A6" s="54"/>
      <c r="H6" s="56" t="s">
        <v>10</v>
      </c>
    </row>
    <row r="7" spans="1:8" s="59" customFormat="1" ht="180" x14ac:dyDescent="0.2">
      <c r="A7" s="57" t="s">
        <v>3</v>
      </c>
      <c r="B7" s="57" t="s">
        <v>2</v>
      </c>
      <c r="C7" s="52" t="s">
        <v>41</v>
      </c>
      <c r="D7" s="58" t="s">
        <v>42</v>
      </c>
      <c r="E7" s="58" t="s">
        <v>33</v>
      </c>
      <c r="F7" s="58" t="s">
        <v>34</v>
      </c>
      <c r="G7" s="58" t="s">
        <v>35</v>
      </c>
      <c r="H7" s="126" t="s">
        <v>328</v>
      </c>
    </row>
    <row r="8" spans="1:8" s="53" customFormat="1" x14ac:dyDescent="0.2">
      <c r="A8" s="60">
        <v>1</v>
      </c>
      <c r="B8" s="60">
        <v>2</v>
      </c>
      <c r="C8" s="61">
        <v>3</v>
      </c>
      <c r="D8" s="61">
        <v>4</v>
      </c>
      <c r="E8" s="61">
        <v>5</v>
      </c>
      <c r="F8" s="61">
        <v>6</v>
      </c>
      <c r="G8" s="61">
        <v>7</v>
      </c>
      <c r="H8" s="60">
        <v>8</v>
      </c>
    </row>
    <row r="9" spans="1:8" s="59" customFormat="1" ht="36.75" customHeight="1" x14ac:dyDescent="0.2">
      <c r="A9" s="182" t="s">
        <v>301</v>
      </c>
      <c r="B9" s="183"/>
      <c r="C9" s="62" t="s">
        <v>43</v>
      </c>
      <c r="D9" s="63"/>
      <c r="E9" s="63"/>
      <c r="F9" s="63"/>
      <c r="G9" s="63"/>
      <c r="H9" s="64" t="s">
        <v>43</v>
      </c>
    </row>
    <row r="10" spans="1:8" s="67" customFormat="1" ht="51.6" customHeight="1" x14ac:dyDescent="0.2">
      <c r="A10" s="184" t="s">
        <v>324</v>
      </c>
      <c r="B10" s="185"/>
      <c r="C10" s="65"/>
      <c r="D10" s="65"/>
      <c r="E10" s="65"/>
      <c r="F10" s="65"/>
      <c r="G10" s="65"/>
      <c r="H10" s="66" t="s">
        <v>43</v>
      </c>
    </row>
    <row r="11" spans="1:8" s="67" customFormat="1" ht="15" customHeight="1" x14ac:dyDescent="0.2">
      <c r="A11" s="186" t="s">
        <v>21</v>
      </c>
      <c r="B11" s="187"/>
      <c r="C11" s="68"/>
      <c r="D11" s="68"/>
      <c r="E11" s="68"/>
      <c r="F11" s="68"/>
      <c r="G11" s="68"/>
      <c r="H11" s="69"/>
    </row>
    <row r="12" spans="1:8" s="67" customFormat="1" x14ac:dyDescent="0.2">
      <c r="A12" s="188" t="s">
        <v>330</v>
      </c>
      <c r="B12" s="189"/>
      <c r="C12" s="65"/>
      <c r="D12" s="65"/>
      <c r="E12" s="65"/>
      <c r="F12" s="65"/>
      <c r="G12" s="65"/>
      <c r="H12" s="69" t="s">
        <v>43</v>
      </c>
    </row>
    <row r="13" spans="1:8" s="67" customFormat="1" ht="56.45" customHeight="1" x14ac:dyDescent="0.2">
      <c r="A13" s="184" t="s">
        <v>325</v>
      </c>
      <c r="B13" s="185"/>
      <c r="C13" s="68">
        <f>C15+C16+C24+C33</f>
        <v>0</v>
      </c>
      <c r="D13" s="68">
        <f>D15+D16+D24+D33</f>
        <v>0</v>
      </c>
      <c r="E13" s="68">
        <f t="shared" ref="E13:G13" si="0">E15+E16+E24+E33</f>
        <v>0</v>
      </c>
      <c r="F13" s="68">
        <f t="shared" si="0"/>
        <v>0</v>
      </c>
      <c r="G13" s="68">
        <f t="shared" si="0"/>
        <v>0</v>
      </c>
      <c r="H13" s="66" t="s">
        <v>43</v>
      </c>
    </row>
    <row r="14" spans="1:8" s="67" customFormat="1" ht="15" customHeight="1" x14ac:dyDescent="0.2">
      <c r="A14" s="190" t="s">
        <v>27</v>
      </c>
      <c r="B14" s="191"/>
      <c r="C14" s="68"/>
      <c r="D14" s="68"/>
      <c r="E14" s="68"/>
      <c r="F14" s="68"/>
      <c r="G14" s="68"/>
      <c r="H14" s="66"/>
    </row>
    <row r="15" spans="1:8" s="67" customFormat="1" ht="33.75" customHeight="1" x14ac:dyDescent="0.2">
      <c r="A15" s="70">
        <v>1</v>
      </c>
      <c r="B15" s="71" t="s">
        <v>44</v>
      </c>
      <c r="C15" s="65"/>
      <c r="D15" s="65"/>
      <c r="E15" s="65"/>
      <c r="F15" s="65"/>
      <c r="G15" s="65"/>
      <c r="H15" s="66" t="s">
        <v>43</v>
      </c>
    </row>
    <row r="16" spans="1:8" s="67" customFormat="1" ht="14.25" x14ac:dyDescent="0.2">
      <c r="A16" s="70">
        <v>2</v>
      </c>
      <c r="B16" s="71" t="s">
        <v>45</v>
      </c>
      <c r="C16" s="68">
        <f>C18+C19+C20</f>
        <v>0</v>
      </c>
      <c r="D16" s="68">
        <f>D18+D19+D20</f>
        <v>0</v>
      </c>
      <c r="E16" s="68">
        <f t="shared" ref="E16:G16" si="1">E18+E19+E20</f>
        <v>0</v>
      </c>
      <c r="F16" s="68">
        <f t="shared" si="1"/>
        <v>0</v>
      </c>
      <c r="G16" s="68">
        <f t="shared" si="1"/>
        <v>0</v>
      </c>
      <c r="H16" s="66" t="s">
        <v>43</v>
      </c>
    </row>
    <row r="17" spans="1:8" x14ac:dyDescent="0.25">
      <c r="A17" s="72"/>
      <c r="B17" s="119" t="s">
        <v>11</v>
      </c>
      <c r="C17" s="73"/>
      <c r="D17" s="73"/>
      <c r="E17" s="73"/>
      <c r="F17" s="73"/>
      <c r="G17" s="73"/>
      <c r="H17" s="69" t="s">
        <v>43</v>
      </c>
    </row>
    <row r="18" spans="1:8" x14ac:dyDescent="0.25">
      <c r="A18" s="72" t="s">
        <v>22</v>
      </c>
      <c r="B18" s="74" t="s">
        <v>46</v>
      </c>
      <c r="C18" s="75"/>
      <c r="D18" s="75"/>
      <c r="E18" s="75"/>
      <c r="F18" s="75"/>
      <c r="G18" s="75"/>
      <c r="H18" s="69" t="s">
        <v>43</v>
      </c>
    </row>
    <row r="19" spans="1:8" x14ac:dyDescent="0.25">
      <c r="A19" s="72" t="s">
        <v>23</v>
      </c>
      <c r="B19" s="76" t="s">
        <v>47</v>
      </c>
      <c r="C19" s="75"/>
      <c r="D19" s="75"/>
      <c r="E19" s="75"/>
      <c r="F19" s="75"/>
      <c r="G19" s="75"/>
      <c r="H19" s="69" t="s">
        <v>43</v>
      </c>
    </row>
    <row r="20" spans="1:8" ht="30" x14ac:dyDescent="0.25">
      <c r="A20" s="72" t="s">
        <v>24</v>
      </c>
      <c r="B20" s="76" t="s">
        <v>48</v>
      </c>
      <c r="C20" s="75"/>
      <c r="D20" s="75"/>
      <c r="E20" s="75"/>
      <c r="F20" s="75"/>
      <c r="G20" s="75"/>
      <c r="H20" s="69" t="s">
        <v>43</v>
      </c>
    </row>
    <row r="21" spans="1:8" x14ac:dyDescent="0.25">
      <c r="A21" s="192" t="s">
        <v>21</v>
      </c>
      <c r="B21" s="193"/>
      <c r="C21" s="75"/>
      <c r="D21" s="75"/>
      <c r="E21" s="75"/>
      <c r="F21" s="75"/>
      <c r="G21" s="75"/>
      <c r="H21" s="69"/>
    </row>
    <row r="22" spans="1:8" ht="30" x14ac:dyDescent="0.25">
      <c r="A22" s="72" t="s">
        <v>25</v>
      </c>
      <c r="B22" s="76" t="s">
        <v>300</v>
      </c>
      <c r="C22" s="77" t="s">
        <v>43</v>
      </c>
      <c r="D22" s="75"/>
      <c r="E22" s="75"/>
      <c r="F22" s="75"/>
      <c r="G22" s="75"/>
      <c r="H22" s="78" t="s">
        <v>43</v>
      </c>
    </row>
    <row r="23" spans="1:8" ht="60" x14ac:dyDescent="0.25">
      <c r="A23" s="72" t="s">
        <v>49</v>
      </c>
      <c r="B23" s="76" t="s">
        <v>50</v>
      </c>
      <c r="C23" s="77" t="s">
        <v>43</v>
      </c>
      <c r="D23" s="75"/>
      <c r="E23" s="75"/>
      <c r="F23" s="75"/>
      <c r="G23" s="75"/>
      <c r="H23" s="78" t="s">
        <v>43</v>
      </c>
    </row>
    <row r="24" spans="1:8" s="67" customFormat="1" ht="14.25" x14ac:dyDescent="0.2">
      <c r="A24" s="70">
        <v>3</v>
      </c>
      <c r="B24" s="71" t="s">
        <v>51</v>
      </c>
      <c r="C24" s="68">
        <f>C26+C28+C29+C30+C31+C32</f>
        <v>0</v>
      </c>
      <c r="D24" s="68">
        <f t="shared" ref="D24" si="2">D26+D28+D29+D30+D31+D32</f>
        <v>0</v>
      </c>
      <c r="E24" s="68">
        <f t="shared" ref="E24:G24" si="3">E26+E28+E29+E30+E31+E32</f>
        <v>0</v>
      </c>
      <c r="F24" s="68">
        <f t="shared" si="3"/>
        <v>0</v>
      </c>
      <c r="G24" s="68">
        <f t="shared" si="3"/>
        <v>0</v>
      </c>
      <c r="H24" s="66" t="s">
        <v>43</v>
      </c>
    </row>
    <row r="25" spans="1:8" x14ac:dyDescent="0.25">
      <c r="A25" s="175" t="s">
        <v>27</v>
      </c>
      <c r="B25" s="176"/>
      <c r="C25" s="73"/>
      <c r="D25" s="73"/>
      <c r="E25" s="73"/>
      <c r="F25" s="73"/>
      <c r="G25" s="73"/>
      <c r="H25" s="69"/>
    </row>
    <row r="26" spans="1:8" x14ac:dyDescent="0.25">
      <c r="A26" s="72" t="s">
        <v>52</v>
      </c>
      <c r="B26" s="74" t="s">
        <v>53</v>
      </c>
      <c r="C26" s="75"/>
      <c r="D26" s="75"/>
      <c r="E26" s="75"/>
      <c r="F26" s="75"/>
      <c r="G26" s="75"/>
      <c r="H26" s="69" t="s">
        <v>43</v>
      </c>
    </row>
    <row r="27" spans="1:8" x14ac:dyDescent="0.25">
      <c r="A27" s="72" t="s">
        <v>54</v>
      </c>
      <c r="B27" s="125" t="s">
        <v>326</v>
      </c>
      <c r="C27" s="75"/>
      <c r="D27" s="75"/>
      <c r="E27" s="75"/>
      <c r="F27" s="75"/>
      <c r="G27" s="75"/>
      <c r="H27" s="69"/>
    </row>
    <row r="28" spans="1:8" ht="60" x14ac:dyDescent="0.25">
      <c r="A28" s="72" t="s">
        <v>56</v>
      </c>
      <c r="B28" s="76" t="s">
        <v>55</v>
      </c>
      <c r="C28" s="75"/>
      <c r="D28" s="75"/>
      <c r="E28" s="75"/>
      <c r="F28" s="75"/>
      <c r="G28" s="75"/>
      <c r="H28" s="69" t="s">
        <v>43</v>
      </c>
    </row>
    <row r="29" spans="1:8" ht="45" x14ac:dyDescent="0.25">
      <c r="A29" s="72" t="s">
        <v>58</v>
      </c>
      <c r="B29" s="76" t="s">
        <v>57</v>
      </c>
      <c r="C29" s="75"/>
      <c r="D29" s="75"/>
      <c r="E29" s="75"/>
      <c r="F29" s="75"/>
      <c r="G29" s="75"/>
      <c r="H29" s="69" t="s">
        <v>43</v>
      </c>
    </row>
    <row r="30" spans="1:8" ht="45" x14ac:dyDescent="0.25">
      <c r="A30" s="72" t="s">
        <v>60</v>
      </c>
      <c r="B30" s="76" t="s">
        <v>59</v>
      </c>
      <c r="C30" s="75"/>
      <c r="D30" s="75"/>
      <c r="E30" s="75"/>
      <c r="F30" s="75"/>
      <c r="G30" s="75"/>
      <c r="H30" s="69" t="s">
        <v>43</v>
      </c>
    </row>
    <row r="31" spans="1:8" ht="60" x14ac:dyDescent="0.25">
      <c r="A31" s="72" t="s">
        <v>62</v>
      </c>
      <c r="B31" s="76" t="s">
        <v>61</v>
      </c>
      <c r="C31" s="75"/>
      <c r="D31" s="75"/>
      <c r="E31" s="75"/>
      <c r="F31" s="75"/>
      <c r="G31" s="75"/>
      <c r="H31" s="69" t="s">
        <v>43</v>
      </c>
    </row>
    <row r="32" spans="1:8" ht="45" x14ac:dyDescent="0.25">
      <c r="A32" s="72" t="s">
        <v>327</v>
      </c>
      <c r="B32" s="76" t="s">
        <v>63</v>
      </c>
      <c r="C32" s="75"/>
      <c r="D32" s="75"/>
      <c r="E32" s="75"/>
      <c r="F32" s="75"/>
      <c r="G32" s="75"/>
      <c r="H32" s="69" t="s">
        <v>43</v>
      </c>
    </row>
    <row r="33" spans="1:8" ht="28.5" x14ac:dyDescent="0.25">
      <c r="A33" s="70">
        <v>4</v>
      </c>
      <c r="B33" s="71" t="s">
        <v>64</v>
      </c>
      <c r="C33" s="68">
        <f>C35+C36+C37+C38+C39+C40+C41+C42+C43+C44+C45</f>
        <v>0</v>
      </c>
      <c r="D33" s="68">
        <f t="shared" ref="D33" si="4">D35+D36+D37+D38+D39+D40+D41+D42+D43+D44+D45</f>
        <v>0</v>
      </c>
      <c r="E33" s="68">
        <f t="shared" ref="E33:G33" si="5">E35+E36+E37+E38+E39+E40+E41+E42+E43+E44+E45</f>
        <v>0</v>
      </c>
      <c r="F33" s="68">
        <f t="shared" si="5"/>
        <v>0</v>
      </c>
      <c r="G33" s="68">
        <f t="shared" si="5"/>
        <v>0</v>
      </c>
      <c r="H33" s="66" t="s">
        <v>43</v>
      </c>
    </row>
    <row r="34" spans="1:8" x14ac:dyDescent="0.25">
      <c r="A34" s="175" t="s">
        <v>11</v>
      </c>
      <c r="B34" s="176"/>
      <c r="C34" s="73"/>
      <c r="D34" s="73"/>
      <c r="E34" s="73"/>
      <c r="F34" s="73"/>
      <c r="G34" s="73"/>
      <c r="H34" s="69"/>
    </row>
    <row r="35" spans="1:8" x14ac:dyDescent="0.25">
      <c r="A35" s="72" t="s">
        <v>65</v>
      </c>
      <c r="B35" s="74" t="s">
        <v>66</v>
      </c>
      <c r="C35" s="75"/>
      <c r="D35" s="75"/>
      <c r="E35" s="75"/>
      <c r="F35" s="75"/>
      <c r="G35" s="75"/>
      <c r="H35" s="79"/>
    </row>
    <row r="36" spans="1:8" x14ac:dyDescent="0.25">
      <c r="A36" s="72" t="s">
        <v>67</v>
      </c>
      <c r="B36" s="76" t="s">
        <v>68</v>
      </c>
      <c r="C36" s="75"/>
      <c r="D36" s="75"/>
      <c r="E36" s="75"/>
      <c r="F36" s="75"/>
      <c r="G36" s="75"/>
      <c r="H36" s="79"/>
    </row>
    <row r="37" spans="1:8" x14ac:dyDescent="0.25">
      <c r="A37" s="72" t="s">
        <v>69</v>
      </c>
      <c r="B37" s="80" t="s">
        <v>70</v>
      </c>
      <c r="C37" s="75"/>
      <c r="D37" s="75"/>
      <c r="E37" s="75"/>
      <c r="F37" s="75"/>
      <c r="G37" s="75"/>
      <c r="H37" s="79"/>
    </row>
    <row r="38" spans="1:8" ht="30" x14ac:dyDescent="0.25">
      <c r="A38" s="72" t="s">
        <v>71</v>
      </c>
      <c r="B38" s="81" t="s">
        <v>72</v>
      </c>
      <c r="C38" s="75"/>
      <c r="D38" s="75"/>
      <c r="E38" s="75"/>
      <c r="F38" s="75"/>
      <c r="G38" s="75"/>
      <c r="H38" s="79"/>
    </row>
    <row r="39" spans="1:8" x14ac:dyDescent="0.25">
      <c r="A39" s="72" t="s">
        <v>73</v>
      </c>
      <c r="B39" s="74" t="s">
        <v>74</v>
      </c>
      <c r="C39" s="75"/>
      <c r="D39" s="75"/>
      <c r="E39" s="75"/>
      <c r="F39" s="75"/>
      <c r="G39" s="75"/>
      <c r="H39" s="79"/>
    </row>
    <row r="40" spans="1:8" x14ac:dyDescent="0.25">
      <c r="A40" s="72" t="s">
        <v>75</v>
      </c>
      <c r="B40" s="74" t="s">
        <v>76</v>
      </c>
      <c r="C40" s="75"/>
      <c r="D40" s="75"/>
      <c r="E40" s="75"/>
      <c r="F40" s="75"/>
      <c r="G40" s="75"/>
      <c r="H40" s="79"/>
    </row>
    <row r="41" spans="1:8" x14ac:dyDescent="0.25">
      <c r="A41" s="72" t="s">
        <v>77</v>
      </c>
      <c r="B41" s="80" t="s">
        <v>78</v>
      </c>
      <c r="C41" s="75"/>
      <c r="D41" s="75"/>
      <c r="E41" s="75"/>
      <c r="F41" s="75"/>
      <c r="G41" s="75"/>
      <c r="H41" s="79"/>
    </row>
    <row r="42" spans="1:8" x14ac:dyDescent="0.25">
      <c r="A42" s="72" t="s">
        <v>79</v>
      </c>
      <c r="B42" s="81" t="s">
        <v>80</v>
      </c>
      <c r="C42" s="75"/>
      <c r="D42" s="75"/>
      <c r="E42" s="75"/>
      <c r="F42" s="75"/>
      <c r="G42" s="75"/>
      <c r="H42" s="79"/>
    </row>
    <row r="43" spans="1:8" x14ac:dyDescent="0.25">
      <c r="A43" s="72" t="s">
        <v>81</v>
      </c>
      <c r="B43" s="80" t="s">
        <v>82</v>
      </c>
      <c r="C43" s="75"/>
      <c r="D43" s="75"/>
      <c r="E43" s="75"/>
      <c r="F43" s="75"/>
      <c r="G43" s="75"/>
      <c r="H43" s="79"/>
    </row>
    <row r="44" spans="1:8" x14ac:dyDescent="0.25">
      <c r="A44" s="72" t="s">
        <v>83</v>
      </c>
      <c r="B44" s="80" t="s">
        <v>84</v>
      </c>
      <c r="C44" s="75"/>
      <c r="D44" s="75"/>
      <c r="E44" s="75"/>
      <c r="F44" s="75"/>
      <c r="G44" s="75"/>
      <c r="H44" s="79"/>
    </row>
    <row r="45" spans="1:8" x14ac:dyDescent="0.25">
      <c r="A45" s="72" t="s">
        <v>85</v>
      </c>
      <c r="B45" s="80" t="s">
        <v>86</v>
      </c>
      <c r="C45" s="77">
        <f>SUM(C46:C53)</f>
        <v>0</v>
      </c>
      <c r="D45" s="77">
        <f t="shared" ref="D45" si="6">SUM(D46:D53)</f>
        <v>0</v>
      </c>
      <c r="E45" s="77">
        <f t="shared" ref="E45:G45" si="7">SUM(E46:E53)</f>
        <v>0</v>
      </c>
      <c r="F45" s="77">
        <f t="shared" si="7"/>
        <v>0</v>
      </c>
      <c r="G45" s="77">
        <f t="shared" si="7"/>
        <v>0</v>
      </c>
      <c r="H45" s="78" t="s">
        <v>43</v>
      </c>
    </row>
    <row r="46" spans="1:8" ht="30" x14ac:dyDescent="0.25">
      <c r="A46" s="72" t="s">
        <v>87</v>
      </c>
      <c r="B46" s="82" t="s">
        <v>88</v>
      </c>
      <c r="C46" s="75"/>
      <c r="D46" s="75"/>
      <c r="E46" s="75"/>
      <c r="F46" s="75"/>
      <c r="G46" s="75"/>
      <c r="H46" s="79"/>
    </row>
    <row r="47" spans="1:8" x14ac:dyDescent="0.25">
      <c r="A47" s="72" t="s">
        <v>89</v>
      </c>
      <c r="B47" s="83" t="s">
        <v>5</v>
      </c>
      <c r="C47" s="75"/>
      <c r="D47" s="75"/>
      <c r="E47" s="75"/>
      <c r="F47" s="75"/>
      <c r="G47" s="75"/>
      <c r="H47" s="79"/>
    </row>
    <row r="48" spans="1:8" x14ac:dyDescent="0.25">
      <c r="A48" s="72" t="s">
        <v>90</v>
      </c>
      <c r="B48" s="83"/>
      <c r="C48" s="75"/>
      <c r="D48" s="75"/>
      <c r="E48" s="75"/>
      <c r="F48" s="75"/>
      <c r="G48" s="75"/>
      <c r="H48" s="79"/>
    </row>
    <row r="49" spans="1:8" x14ac:dyDescent="0.25">
      <c r="A49" s="72" t="s">
        <v>91</v>
      </c>
      <c r="B49" s="83"/>
      <c r="C49" s="75"/>
      <c r="D49" s="75"/>
      <c r="E49" s="75"/>
      <c r="F49" s="75"/>
      <c r="G49" s="75"/>
      <c r="H49" s="79"/>
    </row>
    <row r="50" spans="1:8" x14ac:dyDescent="0.25">
      <c r="A50" s="72" t="s">
        <v>92</v>
      </c>
      <c r="B50" s="83"/>
      <c r="C50" s="75"/>
      <c r="D50" s="75"/>
      <c r="E50" s="75"/>
      <c r="F50" s="75"/>
      <c r="G50" s="75"/>
      <c r="H50" s="79"/>
    </row>
    <row r="51" spans="1:8" x14ac:dyDescent="0.25">
      <c r="A51" s="72" t="s">
        <v>93</v>
      </c>
      <c r="B51" s="83"/>
      <c r="C51" s="75"/>
      <c r="D51" s="75"/>
      <c r="E51" s="75"/>
      <c r="F51" s="75"/>
      <c r="G51" s="75"/>
      <c r="H51" s="79"/>
    </row>
    <row r="52" spans="1:8" x14ac:dyDescent="0.25">
      <c r="A52" s="72" t="s">
        <v>94</v>
      </c>
      <c r="B52" s="83"/>
      <c r="C52" s="75"/>
      <c r="D52" s="75"/>
      <c r="E52" s="75"/>
      <c r="F52" s="75"/>
      <c r="G52" s="75"/>
      <c r="H52" s="79"/>
    </row>
    <row r="53" spans="1:8" x14ac:dyDescent="0.25">
      <c r="A53" s="72" t="s">
        <v>95</v>
      </c>
      <c r="B53" s="83"/>
      <c r="C53" s="83"/>
      <c r="D53" s="83"/>
      <c r="E53" s="83"/>
      <c r="F53" s="83"/>
      <c r="G53" s="83"/>
      <c r="H53" s="84"/>
    </row>
    <row r="54" spans="1:8" ht="28.9" customHeight="1" x14ac:dyDescent="0.25">
      <c r="A54" s="177" t="s">
        <v>96</v>
      </c>
      <c r="B54" s="178"/>
      <c r="C54" s="85"/>
      <c r="D54" s="86" t="s">
        <v>43</v>
      </c>
      <c r="E54" s="86" t="s">
        <v>43</v>
      </c>
      <c r="F54" s="86" t="s">
        <v>43</v>
      </c>
      <c r="G54" s="86" t="s">
        <v>43</v>
      </c>
      <c r="H54" s="87" t="s">
        <v>43</v>
      </c>
    </row>
  </sheetData>
  <mergeCells count="14">
    <mergeCell ref="E1:H1"/>
    <mergeCell ref="A34:B34"/>
    <mergeCell ref="A54:B54"/>
    <mergeCell ref="A2:H2"/>
    <mergeCell ref="A3:H3"/>
    <mergeCell ref="A5:C5"/>
    <mergeCell ref="A9:B9"/>
    <mergeCell ref="A10:B10"/>
    <mergeCell ref="A11:B11"/>
    <mergeCell ref="A12:B12"/>
    <mergeCell ref="A13:B13"/>
    <mergeCell ref="A14:B14"/>
    <mergeCell ref="A21:B21"/>
    <mergeCell ref="A25:B25"/>
  </mergeCells>
  <printOptions horizontalCentered="1"/>
  <pageMargins left="0" right="0" top="0" bottom="0" header="0" footer="0"/>
  <pageSetup paperSize="9" scale="61" orientation="portrait" r:id="rId1"/>
  <headerFooter>
    <oddFooter>&amp;R&amp;P+8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прил. 2</vt:lpstr>
      <vt:lpstr>прил. 3</vt:lpstr>
      <vt:lpstr>прил. 4</vt:lpstr>
      <vt:lpstr>прил. 5</vt:lpstr>
      <vt:lpstr>прил. 6</vt:lpstr>
      <vt:lpstr>'прил. 2'!Заголовки_для_печати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ПУШНИНА ЮЛИЯ АРКАДЬЕВНА</dc:creator>
  <cp:lastModifiedBy>User-1</cp:lastModifiedBy>
  <cp:lastPrinted>2021-02-16T13:08:43Z</cp:lastPrinted>
  <dcterms:created xsi:type="dcterms:W3CDTF">2014-10-16T10:39:44Z</dcterms:created>
  <dcterms:modified xsi:type="dcterms:W3CDTF">2024-11-12T07:49:27Z</dcterms:modified>
</cp:coreProperties>
</file>